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869"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s>
  <externalReferences>
    <externalReference r:id="rId10"/>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<sst xmlns="http://schemas.openxmlformats.org/spreadsheetml/2006/main" count="748" uniqueCount="543">
  <si>
    <t xml:space="preserve">Project Summary: </t>
  </si>
  <si>
    <t>Countries</t>
  </si>
  <si>
    <t xml:space="preserve">Project Type:  </t>
  </si>
  <si>
    <t xml:space="preserve">GEF Focal Area: </t>
  </si>
  <si>
    <t>GEF 4 Focal Areas</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</si>
  <si>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</si>
  <si>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</si>
  <si>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</si>
  <si>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</si>
  <si>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</si>
  <si>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</si>
  <si>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</si>
  <si>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</si>
  <si>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</si>
  <si>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</si>
  <si>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</si>
  <si>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</si>
  <si>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</si>
  <si>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</si>
  <si>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</si>
  <si>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</si>
  <si>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</si>
  <si>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</si>
  <si>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</si>
  <si>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</si>
  <si>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</si>
  <si>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</si>
  <si>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</si>
  <si>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</si>
  <si>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</si>
  <si>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</si>
  <si>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</si>
  <si>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</si>
  <si>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</si>
  <si>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</si>
  <si>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</si>
  <si>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</si>
  <si>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</si>
  <si>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</si>
  <si>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</si>
  <si>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</si>
  <si>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</si>
  <si>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</si>
  <si>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</si>
  <si>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</si>
  <si>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</si>
  <si>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</si>
  <si>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</si>
  <si>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</si>
  <si>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</si>
  <si>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</si>
  <si>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</si>
  <si>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</si>
  <si>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</si>
  <si>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</si>
  <si>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</si>
  <si>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</si>
  <si>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</si>
  <si>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</si>
  <si>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</si>
  <si>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</si>
  <si>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</si>
  <si>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</si>
  <si>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</si>
  <si>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</si>
  <si>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</si>
  <si>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</si>
  <si>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</si>
  <si>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</si>
  <si>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</si>
  <si>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</si>
  <si>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</si>
  <si>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</si>
  <si>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</si>
  <si>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</si>
  <si>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</si>
  <si>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</si>
  <si>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</si>
  <si>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</si>
  <si>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</si>
  <si>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</si>
  <si>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</si>
  <si>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</si>
  <si>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</si>
  <si>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</si>
  <si>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</si>
  <si>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</si>
  <si>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</si>
  <si>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</si>
  <si>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</si>
  <si>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</si>
  <si>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</si>
  <si>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</si>
  <si>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</si>
  <si>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</si>
  <si>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</si>
  <si>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</si>
  <si>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</si>
  <si>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</si>
  <si>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</si>
  <si>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</si>
  <si>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</si>
  <si>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</si>
  <si>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</si>
  <si>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</si>
  <si>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</si>
  <si>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</si>
  <si>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</si>
  <si>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</si>
  <si>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</si>
  <si>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</si>
  <si>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</si>
  <si>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</si>
  <si>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</si>
  <si>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</si>
  <si>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</si>
  <si>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</si>
  <si>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</si>
  <si>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</si>
  <si>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</si>
  <si>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</si>
  <si>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</si>
  <si>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</si>
  <si>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</si>
  <si>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</si>
  <si>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</si>
  <si>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</si>
  <si>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</si>
  <si>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</si>
  <si>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</si>
  <si>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</si>
  <si>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</si>
  <si>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</si>
  <si>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</si>
  <si>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</si>
  <si>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</si>
  <si>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</si>
  <si>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</si>
  <si>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</si>
  <si>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</si>
  <si>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</si>
  <si>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</si>
  <si>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</si>
  <si>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</si>
  <si>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</si>
  <si>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</si>
  <si>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</si>
  <si>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</si>
  <si>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</si>
  <si>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</si>
  <si>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</si>
  <si>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</si>
  <si>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</si>
  <si>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</si>
  <si>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</si>
  <si>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</si>
  <si>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</si>
  <si>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</si>
  <si>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</si>
  <si>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</si>
  <si>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</si>
  <si>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</si>
  <si>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</si>
  <si>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</si>
  <si>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</si>
  <si>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</si>
  <si>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</si>
  <si>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</si>
  <si>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</si>
  <si>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</si>
  <si>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</si>
  <si>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</si>
  <si>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</si>
  <si>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</si>
  <si>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</si>
  <si>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</si>
  <si>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</si>
  <si>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</si>
  <si>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</si>
  <si>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</si>
  <si>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</si>
  <si>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</si>
  <si>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</si>
  <si>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</si>
  <si>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</si>
  <si>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</si>
  <si>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</si>
  <si>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</si>
  <si>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</si>
  <si>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</si>
  <si>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</si>
  <si>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</si>
  <si>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</si>
  <si>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</si>
  <si>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</si>
  <si>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</si>
  <si>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</si>
  <si>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</si>
  <si>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</si>
  <si>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</si>
  <si>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</si>
  <si>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</si>
  <si>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</si>
  <si>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</si>
  <si>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</si>
  <si>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</si>
  <si>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</si>
  <si>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</si>
  <si>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</si>
  <si>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</si>
  <si>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</si>
  <si>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</si>
  <si>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</si>
  <si>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</si>
  <si>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</si>
  <si>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</si>
  <si>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</si>
  <si>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</si>
  <si>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</si>
  <si>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</si>
  <si>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</si>
  <si>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</si>
  <si>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</si>
  <si>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</si>
  <si>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</si>
  <si>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</si>
  <si>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</si>
  <si>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</si>
  <si>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</si>
  <si>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</si>
  <si>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</si>
  <si>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</si>
  <si>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</si>
  <si>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</si>
  <si>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</si>
  <si>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</si>
  <si>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</si>
  <si>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</si>
  <si>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</si>
  <si>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</si>
  <si>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</si>
  <si>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</si>
  <si>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</si>
  <si>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</si>
  <si>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</si>
  <si>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</si>
  <si>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</si>
  <si>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</si>
  <si>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</si>
  <si>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</si>
  <si>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</si>
  <si>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</si>
  <si>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</si>
  <si>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</si>
  <si>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</si>
  <si>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</si>
  <si>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</si>
  <si>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</si>
  <si>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</si>
  <si>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</si>
  <si>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</si>
  <si>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</si>
  <si>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</si>
  <si>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</si>
  <si>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</si>
  <si>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</si>
  <si>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</si>
  <si>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</si>
  <si>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</si>
  <si>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</si>
  <si>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</si>
  <si>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</si>
  <si>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</si>
  <si>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</si>
  <si>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</si>
  <si>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</si>
  <si>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</si>
  <si>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</si>
  <si>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</si>
  <si>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</si>
  <si>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</si>
  <si>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</si>
  <si>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</si>
  <si>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</si>
  <si>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</si>
  <si>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</si>
  <si>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</si>
  <si>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</si>
  <si>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</si>
  <si>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</si>
  <si>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</si>
  <si>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</si>
  <si>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</si>
  <si>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</si>
  <si>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UCAR - Unit for Rural Change</t>
  </si>
  <si>
    <t>Provinces of Chaco, Santiago del Estero, Santa Fe and Corrientes.</t>
  </si>
  <si>
    <t>-</t>
  </si>
  <si>
    <t>Mario Nanclares</t>
  </si>
  <si>
    <t>mnanclares@prosap.gov.ar</t>
  </si>
  <si>
    <t>INTA - Diego Ramilo</t>
  </si>
  <si>
    <t>ramilo.diegonicolas@inta.gob.ar</t>
  </si>
  <si>
    <t>ORA - Sandra Occhiuzzi</t>
  </si>
  <si>
    <t>socchi@minagri.gob.ar</t>
  </si>
  <si>
    <t>DCC - Nazareno Castillo</t>
  </si>
  <si>
    <t>ncastillo@ambiente.gov.ar</t>
  </si>
  <si>
    <r>
      <t>Estimated cumulative total disbursement as of</t>
    </r>
    <r>
      <rPr>
        <b/>
        <sz val="11"/>
        <color indexed="10"/>
        <rFont val="Times New Roman"/>
        <family val="1"/>
      </rPr>
      <t xml:space="preserve"> </t>
    </r>
    <r>
      <rPr>
        <b/>
        <u val="single"/>
        <sz val="11"/>
        <rFont val="Times New Roman"/>
        <family val="1"/>
      </rPr>
      <t>October 2014</t>
    </r>
  </si>
  <si>
    <t>1.1 Implementation of improvements in the efficient use, catchment, harvesting, and storage of water in the areas of intervention.</t>
  </si>
  <si>
    <t>2. Strengthening of information, monitoring and climate information management systems.</t>
  </si>
  <si>
    <t>4. Project Cycle Management (Implementing Entity)</t>
  </si>
  <si>
    <t>Not applicable</t>
  </si>
  <si>
    <t>There is a risk that the decisions made and actions taken during the project may not be ratified by future administrations.</t>
  </si>
  <si>
    <t>LOW</t>
  </si>
  <si>
    <t>Staff turnover in the Project Implementing Unit. Local project counterparts could experience staff turnover that could delay project implementation.</t>
  </si>
  <si>
    <t>Natural hazards (flood, drought, storm surges, storms) hamper some efforts.</t>
  </si>
  <si>
    <t>Activities implemented are not found to be cost-effective.</t>
  </si>
  <si>
    <t>Climate variability. Changing climatic conditions could affect the success of particular adaptation measures to be piloted during the life of the project.</t>
  </si>
  <si>
    <t>MEDIUM-HIGH</t>
  </si>
  <si>
    <t>Delays in executing funding at the regional level.</t>
  </si>
  <si>
    <t>MEDIUM</t>
  </si>
  <si>
    <t>INTA's local technical teams have little experience in extra-institutional funding management.</t>
  </si>
  <si>
    <t>Administrative procedures delay the execution of activities.</t>
  </si>
  <si>
    <t>Progress is estimated towards project completion.</t>
  </si>
  <si>
    <t xml:space="preserve">Improvement and enhancement of the capacity of monitoring and evaluating climate change and its variability.
</t>
  </si>
  <si>
    <t xml:space="preserve">Mario Nanclares  </t>
  </si>
  <si>
    <t xml:space="preserve">mnanclares@prosap.gov.ar </t>
  </si>
  <si>
    <t xml:space="preserve">Mariano Poledo </t>
  </si>
  <si>
    <t xml:space="preserve">mpoledo@prosap.gov.ar </t>
  </si>
  <si>
    <t>(</t>
  </si>
  <si>
    <t>Objective</t>
  </si>
  <si>
    <t>Outcome</t>
  </si>
  <si>
    <t>Activity</t>
  </si>
  <si>
    <t>No climate change
adaptation measures have been implemented up to date.</t>
  </si>
  <si>
    <t>No installed capacity or infrastructure.</t>
  </si>
  <si>
    <t>To be determined during project implementation.</t>
  </si>
  <si>
    <t>Number of multipurpose water supply systems built.</t>
  </si>
  <si>
    <t>% of targeted population covered by adequate risk-transfer mechanisms (disaggregated by gender).</t>
  </si>
  <si>
    <t>No insurance coverage.</t>
  </si>
  <si>
    <t>0 evaluation conducted.</t>
  </si>
  <si>
    <t>% of beneficiaries that have
enhanced their access to markets.</t>
  </si>
  <si>
    <t>15 families with fruit and vegetable gardens with irrigation, and raising small animals.</t>
  </si>
  <si>
    <t>Number of families assisted in the management and use of forage resources (disaggregated by gender).</t>
  </si>
  <si>
    <t>Number of families assisted in the implementation of soil management techniques (disaggregated by gender).</t>
  </si>
  <si>
    <t>0 families assisted.</t>
  </si>
  <si>
    <t>Number of families assisted by means of crop protection structures (disaggregated by gender).</t>
  </si>
  <si>
    <t>20 families assisted.</t>
  </si>
  <si>
    <t>Number of families assisted by technology and improvement of facilities (disaggregated by gender).</t>
  </si>
  <si>
    <t>Number of automatic meteorological stations fully operative.</t>
  </si>
  <si>
    <t>8 monitoring stations linked to SMN and INTA monitoring networks, 35 automatic stations and 22 pluviometers in the project area.</t>
  </si>
  <si>
    <t>Number of simple automatic stations fully converted into complete measuring stations.</t>
  </si>
  <si>
    <t>0 complete stations
converted.</t>
  </si>
  <si>
    <t>0% networks integrated.</t>
  </si>
  <si>
    <t>% of Information Systems of local nodes fully operational.</t>
  </si>
  <si>
    <t>% of online availability of the
integrated information system.</t>
  </si>
  <si>
    <t>0% of online availability of
the integrated information system.</t>
  </si>
  <si>
    <t>Number of tests performed.</t>
  </si>
  <si>
    <t>35% of project area with risk maps developed.</t>
  </si>
  <si>
    <t>% of implementation of the soil moisture monitoring system.</t>
  </si>
  <si>
    <t>Development of an early warning system.</t>
  </si>
  <si>
    <t>% of development of the web platform.</t>
  </si>
  <si>
    <t>0% platform developed.</t>
  </si>
  <si>
    <t>% of staff and producers trained to implement measures to respond to, and mitigate impacts of, climate-related events (disaggregated by gender).</t>
  </si>
  <si>
    <t>Number of publications and meetings conducted for dissemination.</t>
  </si>
  <si>
    <t>3 publications during project preparation.</t>
  </si>
  <si>
    <t>% Progress on the Ultimate Goal</t>
  </si>
  <si>
    <t>http://www.ucar.gob.ar/index.php/institucional/fondo-de-adaptacion-para-el-cambio-climatico</t>
  </si>
  <si>
    <t>Financial information:  Cumulative from project start to September 30, 2014.</t>
  </si>
  <si>
    <t>1. Improvement of the adaptive capacity to climate change and its variability of small-scale agriculture producers of North-eastern Argentina.</t>
  </si>
  <si>
    <t>Estimated Completion Date</t>
  </si>
  <si>
    <t>3. Generation of local and regional capabilities on the impact of climate change and its variability, and implementation of adaptation measures.</t>
  </si>
  <si>
    <t>Lack of sufficient information to characterize the scope of the changes brought about by the overheating of the troposphere.</t>
  </si>
  <si>
    <t>Highly Unsatisfactory (HU)</t>
  </si>
  <si>
    <t>Increase in agricultural production of small-scale agriculture producers and reduction of economic and social vulnerability in the face of climate change and its variability.</t>
  </si>
  <si>
    <t>Municipal and provincial
government units, educational settings, and producers with capabilities to generate appropriate adaptive interventions.</t>
  </si>
  <si>
    <t xml:space="preserve">Implementing Agency**  </t>
  </si>
  <si>
    <t>(**) The executing entities were not required to fill in this section as they are responsible for some subcomponents of the project but lack the overall view of it.</t>
  </si>
  <si>
    <t>% of producers with enhanced capacities to respond to and act upon climate variability.</t>
  </si>
  <si>
    <t>1,000 families will benefit from the water supply works.</t>
  </si>
  <si>
    <t>Up to date, there are no wells for the targeted families in the area.</t>
  </si>
  <si>
    <t>Up to date, there are no reservoirs or roofs retrofitted for rainwater catchment in the area of intervention.</t>
  </si>
  <si>
    <t>Number of community reservoirs built for small and large livestock.</t>
  </si>
  <si>
    <t>There have been no initiatives to build multipurpose water supply systems.</t>
  </si>
  <si>
    <t>1,000 families will benefit from technical assistance.</t>
  </si>
  <si>
    <t>Number of indigenous families receiving technical assistance (disaggregated by gender).</t>
  </si>
  <si>
    <t>29 families assisted in the management and use of forage resources.</t>
  </si>
  <si>
    <t>0% of Information Systems of local nodes operational.</t>
  </si>
  <si>
    <t>The Early Warning System only partially covers the
Provinces of Chaco and Santa Fe.</t>
  </si>
  <si>
    <t>0% compilation and assessment performed on
existing databases and maps.</t>
  </si>
  <si>
    <t>% of project area with risk maps.</t>
  </si>
  <si>
    <t>No available regional climate change scenarios or knowledge of the impact on crop production.</t>
  </si>
  <si>
    <t>No hydrological monitoring system or vulnerability assessment at an appropriate scale or in place.</t>
  </si>
  <si>
    <t>No training or capacity building activities done for the targeted population up to date (4,000 beneficiaries).</t>
  </si>
  <si>
    <t>National Implementing Entity</t>
  </si>
  <si>
    <t>Start of Project/Program:</t>
  </si>
  <si>
    <t>List output and corresponding amount spent for the current reporting period</t>
  </si>
  <si>
    <t>1.3 Optimization practices of agricultural, farming, and forestry production management in each one of the areas of intervention.</t>
  </si>
  <si>
    <t>2.2 Development of an Early Warning and Decision-making system to assess and manage climate risks, including extreme events.</t>
  </si>
  <si>
    <t>The Argentine Government is not able to leverage sufficient  financial  resources  for the sustainability of project actions.</t>
  </si>
  <si>
    <t>Lack of transparency or political interference in the allocation of resources.</t>
  </si>
  <si>
    <t xml:space="preserve">Systematized basic information freely
available for effective decision-making regarding adaptation of producers to adverse conditions, and for local and regional planning.
</t>
  </si>
  <si>
    <t>Number of wells drilled and targeted families to access underground water.</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</si>
  <si>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</si>
  <si>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</si>
  <si>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 This section has been prepared by the NIE, the Project Coordination Unit and the Management Control Area in charge of the physical and financial supervision of the progress of the project.</t>
  </si>
  <si>
    <t>Please Provide the Name and Contact information of person(s) responsible for completing the Rating section</t>
  </si>
  <si>
    <t xml:space="preserve">Up to date, there are no wells drilled in the targeted communities.
</t>
  </si>
  <si>
    <t>Number of families with roofs retrofitted for rainwater catchment and cisterns (disaggregated by gender).</t>
  </si>
  <si>
    <t>% of beneficiaries of risk transfer instruments that perceive diminished risks from extreme events.</t>
  </si>
  <si>
    <t>No families are covered by this instrument. The goal is to have 787 families as beneficiaries of the risk transfer pilot program.</t>
  </si>
  <si>
    <t>0% families within the project area with access to insurance.</t>
  </si>
  <si>
    <t>No study has been conducted up to date.</t>
  </si>
  <si>
    <t>Number of families included in the Pilot Programs (disaggregated by gender).</t>
  </si>
  <si>
    <t>Evaluation of Pilot Programs implemented.</t>
  </si>
  <si>
    <t>Number of small-scale producers having more secure (increased) access to livelihood assets.</t>
  </si>
  <si>
    <t>0,8% families within the project area have been assisted in various agricultural practices.</t>
  </si>
  <si>
    <t>% of beneficiaries that noticed an increase in their income due to project activities.</t>
  </si>
  <si>
    <t>% of beneficiaries that noticed an improvement in their food security due to project activities.</t>
  </si>
  <si>
    <t>Density increase of hydro-meteorological stations and pluviometers.</t>
  </si>
  <si>
    <t>% of meteorological networks integrated.</t>
  </si>
  <si>
    <t>Number of government staff members/decision makers and producers using an early
warning system and a climate knowledge platform as basis for decision taking.</t>
  </si>
  <si>
    <t>% of compilation and assessment of databases and georeferenced mapping in the area of intervention.</t>
  </si>
  <si>
    <t>0 tests performed.</t>
  </si>
  <si>
    <t>30% of project area with a monitoring system installed.</t>
  </si>
  <si>
    <t>No integrated decision making system with
a weather alert component in place.</t>
  </si>
  <si>
    <t>No training or capacity building activities done for technical experts up to date (200 technical experts).</t>
  </si>
  <si>
    <t>No training or capacity building activities done up to date.</t>
  </si>
  <si>
    <t>No meetings held for dissemination.</t>
  </si>
  <si>
    <t>Number of institutions trained in the use of an early warning system and related tools.</t>
  </si>
  <si>
    <t>No training or capacity building activities done for the 4,000 families involved in project activities and 200 technical experts and government officials up to date.</t>
  </si>
  <si>
    <t>% of beneficiaries that noted an improvement in agriculture productivity linked to water supply.</t>
  </si>
  <si>
    <t>% of beneficiaries that noted better access to water supply for consumption and irrigation.</t>
  </si>
  <si>
    <t>0 community reservoirs built in the targeted communities up to date.</t>
  </si>
  <si>
    <t>Very low density of monitoring-station
coverage.</t>
  </si>
  <si>
    <t>% of analysis developed of climate change scenarios and climate trends on crop production.</t>
  </si>
  <si>
    <t>% of targeted staff members and population trained in predicted adverse impacts of climate change and adequate responses.</t>
  </si>
  <si>
    <t>What have been the lessons learned, both positive and negative, in implementing climate adaptation measures that would be relevant to the design and implementation of future projects/programs for enhanced resilience to climate change?</t>
  </si>
  <si>
    <t>What is the potential for the climate resilience measures undertaken by the project/program to be replicated and scaled up both within and outside the project area?</t>
  </si>
  <si>
    <t>What have been the lessons learned, both positive and negative, in implementing concrete adaptation interventions that would be relevant to the design and implementation of future projects/program implementing concrete adaptation interventions?</t>
  </si>
  <si>
    <t>What is the potential for the concrete adaptation interventions undertaken by the project/program to be replicated and scaled up both within and outside the project area?</t>
  </si>
  <si>
    <t>Number of families vulnerable to the adverse effects of climate change and its variability.</t>
  </si>
  <si>
    <t xml:space="preserve">GEF 2 / 3 Operational Program: </t>
  </si>
  <si>
    <t xml:space="preserve">3.1 Development of training and communication modules on risk management and transfer targeted to government technical experts and small-scale agriculture producers.
</t>
  </si>
  <si>
    <t>1.2 Implementation of a system for the management and transfer of risks targeting small- and mid-scale agriculture producers.
Development of two pilot tests in the region selected.</t>
  </si>
  <si>
    <t>Improvements in the use and productivity of water for small-scale agriculture producers.</t>
  </si>
  <si>
    <t>Reducing the variability in income inflow of small-scale agriculture producers, promoting their continuity in the activity and in rural settings.</t>
  </si>
  <si>
    <t xml:space="preserve">2.1 Integration and expansion of agro-hydro-meteorological networks within the project area.
</t>
  </si>
  <si>
    <t>3.2 Training and capacity building targeted to municipal and provincial government units for hydro-meteorological management and monitoring, analysis of climate information, use of methodological tools and development of adaptation modules.</t>
  </si>
  <si>
    <t>Enhancing the Adaptive Capacity and Increasing Resilience of Small-size Agricultural Producers of the Northeast of Argentina</t>
  </si>
  <si>
    <t xml:space="preserve">The overall project objective is to increase the adaptive capacity and resilience of small-scale agriculture producers to the impacts of climate change and its variability, particularly those deriving from the increase in the intensity of hydro-meteorological events such as floods and droughts. The project has three components: 1) Improvement of the adaptive capacity to climate change and its variability of small-scale producers of North-eastern Argentina; 2) Strengthening of information, monitoring and climate information management systems; and 3) Generation of local and regional capabilities on the impact of climate change and its variability, and implementation of adaptation measures.
</t>
  </si>
  <si>
    <t>Not all required stakeholders are likely to take part in the process with the capacity and commitment needed. Afterwards, some stakeholders may be reluctant to adopt the  proposed measures.</t>
  </si>
  <si>
    <t xml:space="preserve">Results Tracker for Adaptation Fund (AF)  Projects    </t>
  </si>
  <si>
    <t>Link: http://www.adaptation-fund.org/sites/default/files/Results%20Framework%20and%20Baseline%20Guidance%20final.pdf</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</si>
  <si>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</si>
  <si>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</si>
  <si>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</si>
  <si>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</si>
  <si>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</si>
  <si>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</si>
  <si>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</si>
  <si>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</si>
  <si>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</si>
  <si>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</si>
  <si>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</si>
  <si>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</si>
  <si>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</si>
  <si>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</si>
  <si>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</si>
  <si>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</si>
  <si>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</si>
  <si>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</si>
  <si>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</si>
  <si>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</si>
  <si>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 of female targeted</t>
  </si>
  <si>
    <t>Scale</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</si>
  <si>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</si>
  <si>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</si>
  <si>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</si>
  <si>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</si>
  <si>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</si>
  <si>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</si>
  <si>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</si>
  <si>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</si>
  <si>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</si>
  <si>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</si>
  <si>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Lucas Di Pietro</t>
  </si>
  <si>
    <t>ldipietro@ambiente.gob.ar</t>
  </si>
  <si>
    <t>October 2014 - September 2015</t>
  </si>
  <si>
    <t>Development of feasibility study (horticultura)</t>
  </si>
  <si>
    <t>Development of feasibility study (oleaginosas)</t>
  </si>
  <si>
    <t xml:space="preserve">Total: 189       Women: 20             Young: 44          </t>
  </si>
  <si>
    <t>Total: 23           Women: 1</t>
  </si>
  <si>
    <t>Total: 16           Women: 1      Young:1</t>
  </si>
  <si>
    <t>MS</t>
  </si>
  <si>
    <t>(*) To be completed following the mid term evaluation</t>
  </si>
  <si>
    <t xml:space="preserve">
</t>
  </si>
  <si>
    <t>Unidad para el Cambio Rural</t>
  </si>
  <si>
    <t>NIE</t>
  </si>
  <si>
    <t>Latin America and Caribbean</t>
  </si>
  <si>
    <t>Multi-sector</t>
  </si>
  <si>
    <t>Indirect beneficiaries supported by the project (*)</t>
  </si>
  <si>
    <t>(*) not yet estimated</t>
  </si>
  <si>
    <t>Total (direct + indirect beneficiaries) (*)</t>
  </si>
  <si>
    <t xml:space="preserve"> </t>
  </si>
  <si>
    <t>Agriculture</t>
  </si>
  <si>
    <t>2: Low capacity</t>
  </si>
  <si>
    <t>Public</t>
  </si>
  <si>
    <t>National</t>
  </si>
  <si>
    <t>4: High capacity</t>
  </si>
  <si>
    <t>(*) there are national and regional institutions targeted</t>
  </si>
  <si>
    <t>Scale (*)</t>
  </si>
  <si>
    <t>No project component is conceived outside the relevant public organizational structures and activities are secured by institutional agreements. Thus, the continuity of the implementation  is guaranteed despite potential changes. Nonetheless, there has been no staff turnover so far.</t>
  </si>
  <si>
    <t>The project provides for the use of modern techniques for remote monitoring supplemented via a network of field stations and modelling tools to be used to reduce the risk.</t>
  </si>
  <si>
    <t>Continuation of work focused on implementing adaptation strategies to long draughts, seeking to develop precast concrete-slab cisterns to catch and store rainwater, and drilling wells to access underground water. These works allow small-scale agriculture producers to have water available for human consumption and their production activities during critical water shortage periods. These production activities are mainly targeted to home consumption, leading to savings in their household economies and, in some cases, to surpluses that they can trade in local markets. Therefore, it could be affirmed that priority has primarily been given to fulfilling a fundamental right. Profitability improvement of the production activities developed will be a long-term secondary result but it is not deemed a priority in this first stage.</t>
  </si>
  <si>
    <t>HIGH</t>
  </si>
  <si>
    <t xml:space="preserve">Total: 35                   Women: 16             Young: 1  </t>
  </si>
  <si>
    <t>Total: 263      Women: 38         Young: 46</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</si>
  <si>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 (*)</t>
    </r>
  </si>
  <si>
    <t xml:space="preserve">Funds from the first disbursement made by the Adaptation Fund continue to be used given that 2015 execution was slower than anticipated. The main reason for such delay is due to some issues with the application to the National Budget Office regarding the lending sums authorized for 2015, which adversely affected project execution. This matter is fully explained in the Risk Assessment, Rating and Lessons Learned sections.  </t>
  </si>
  <si>
    <t xml:space="preserve">Yes. Greater fluidity has been accomplished in the administrative flow path, which has brought about greater budget execution in the period considered in this report. We have managed to implement payment of traveling expenses as well with the possibility of advance payments, generating a larger amount of activities in the period.  </t>
  </si>
  <si>
    <t xml:space="preserve">(Also explained in section 'Lessons Learned') By the end of 2014, the budget of UCAR programs and projects was raised, which later gave rise to the opening of a line of credit to use throughout the year. Upon making such application, the execution of INTA and ORA was treated as non-budgetary. That is why lending was authorized only for UCAR execution.    
Processes to solve this situation: upon detecting such problem in February 2015, a letter was sent to the Ministry of Agriculture, Farming and Fishery, in order to request before the National Budget Office an increase in lending for Fuente 21. Such increase was dismissed. In April 2015, the request was filed once again. At last, in May 2015, after presenting the case before the National Park Administration (APN, in Spanish), owners of a donation which will not be executed in 2015, part of the funding was transferred. Such process is an Administrative Ruling in nature, which is pending approval. The Ministry of Economy must sign it before it can be referred to Presidency for the Chief of the Cabinet of Ministers to sign it. Also, a new increase was applied for in July this year for Fuente 21. It is in the original stage of the processing.   </t>
  </si>
  <si>
    <t xml:space="preserve">UCAR does not have a budget available for the INTA and the ORA to execute the activities planned for the second semester of 2015. </t>
  </si>
  <si>
    <t xml:space="preserve">Huge efforts have been devoted within the UCAR to make the adaptation project visible so that the role of UCAR as national implementation entity may be clearly understood by the “back office”. </t>
  </si>
  <si>
    <t>INTA received a more intense support in the learning of administrative procedures, both at a central and a local level. Also, a regional workshop was held mid July where, among other activities, local technicians were trained in terms of the administrative flow path of the Project, and in terms of how documents must be submitted for the accountability of travel expenses and purchase of goods and services (subject to the sum thereof). The experience acquired allowed to leave behind the “direct purchase” method for the procurement of services and instead centralize purchases at a regional level from the second half of year 2015. The bidding of purchases allows conducting public and private bids, which lowers prices - the larger the volume of purchases is-  and also it improves transparency. Follow-up (meetings, phone calls, refitting of administrative flow paths) has been enhanced for each one of the project activities, from the drafting of each application till execution of each purchase order, thereby improving communication and articulation among different areas of UCAR, INTA and provider firms. The risk derived from these circumstances is being handled at the level of UCAR and INTA authorities for its solution.</t>
  </si>
  <si>
    <t xml:space="preserve">Sustainability of the project actions continues to focus on articulation and institutional strengthening allowing to generate long-term agreements and installed capacity at the public administration. The agreement with provincial institutions in Argentina’s northeast region (Ministry of Production, Cereal Stock Market, etc.) and basically the institutional installed character of INTA's network of stations ensure the sustainability and continuing operation of the Network on the long run. The articulation with the program “Actions of training for work” of the National Ministry of Work and Social Security keeps going strong. Financial resources have been mobilized to train family agricultural producers who take part in the project in the trade of “building community systems for access to water in family agriculture” in the project areas. Presently, there are 7 applicable work trainings that involve 140 construction workers.
The INTA and the National Ministry of Agriculture, Farming and Fishery (MAGyP) have multiple programs intended for Family Agriculture that supplement the actions of the project, generating synergy among the public policies for this sector. In this regard, the articulation with the Infrastructure and Agro-Industry Office for Family Agriculture of the Secretariat of Family Agriculture of the MAGyP has been strengthened by combining technical and financial capabilities to accomplish the objectives.  
The INTA and the INTI have signed an agreement of technical cooperation for activities leading to access to groundwater under the project of reference. Such articulation enhances the technical capabilities in the territories and provides sustainability to the works that are being implemented in the project’s area. 
</t>
  </si>
  <si>
    <t xml:space="preserve">Coordination and articulation with the different executing parties of the project continued to improve the administrative flow paths and to generate greater understanding of the procedures inherent to UCAR regarding procurement. The time of processes was thus reduced and greater fluidity was achieved in the use of funds by adapting such mechanisms and generating capabilities that would allow to work in a more efficient manner. </t>
  </si>
  <si>
    <t xml:space="preserve">Climate variability during the implementation of the project may affect the success of the activities planned. Such success depends on the full execution of the activities planned with the Office of Agricultural Risk and on the interpretation and availability of agrometeorological information provided by the new Nimbus Stations, which are undergoing construction and installation in the area covered by the project. </t>
  </si>
  <si>
    <t xml:space="preserve">The occurrence of intense precipitation during the period considered has exceeded average values for the north of the provinces of Santa Fe, Corrientes and Chaco, and have caused flooding in Santa Lucía, La Brava, Goya and San Martín (Chaco). This situation has delayed the progress of works in the towns mentioned as well as geoelectric surveys conducted by INTI (INTA/INTI Agreement). </t>
  </si>
  <si>
    <t>Ongoing monitoring: not observed so far. The articulation with various organizations allows deepening control and mutual accountability, which favors transparency and ensures resources are duly allocated.</t>
  </si>
  <si>
    <t xml:space="preserve">The various executing parties are perceived as highly committed when it comes to strengthening institutions so that practices become incorporated and learned on the long run by technicians and administrations. To such end, training and result dissemination meetings continue to be conducted for all those involved in the project. 
</t>
  </si>
  <si>
    <t>Progress was made in studies to characterize exposure of family agricultural producers to climate risk referring to producers whose main activity is horticulture in the Provinces of Santa Fe, Corrientes and Chaco. In addition, the first meetings with companies were held that will enable to develop a Pilot Plan of risk management aimed at small horticultural producers. Once the risk coverage instrument should have been designed, the rest of the activities of the subcomponent shall proceed. For the next period, progress is expected to be made with the feasibility study for cereal, oilseed and cotton producers. No further progress has been made due to the already explained fund limitation on account of lack of lending.</t>
  </si>
  <si>
    <t xml:space="preserve">Slow progress is observed in the activities anticipated for the subcomponent. Progress was made in activities of technical assistance reaching 5% of the families planned, who grew pastures for the preparation of forage reserves. Also, progress was made in the installation of crop protection structures covering 6% of the anticipated final goal. No progress was made in other activities. The reasons for that are mainly two: one the one hand, very pertinent proposals could not follow through on account of lack of local providers with capacity to respond to their demand. INTA is considering alternatives to overcome this situation. On the other hand, the situation of lack of lending of this year fails to encourage any promotion of the proposals, so none others were submitted. </t>
  </si>
  <si>
    <t xml:space="preserve">The Project is rated as MS given that most of the activities anticipated do not show any substantial progress for the period. The main reason that prevented progress at a higher pace was a problem of budget availability. Due to an internal problem, by the end of 2014, when budgets are requested of the Ministry of Economy, that pertaining to INTA and to ORA was rated as “not budgetary” of the UCAR. This led to those budget authorization requests to be overlooked, which gave rise to a budgetary restriction during the year, which was made up for with funds transferred from other donations. 
The positive progress of the period are mostly related to greater fluidity in the project procurement and administrative procedures, as well as an improvement in the articulation and communication between the executing parties and the NIE for a successful implementation of the project. 
In this regard, the problems observed during the first year of implementation were overcome, and the mechanisms for equipment procurement as well as other administrative mechanisms, deemed to be slow and too bureaucratic, were adjusted during the period. As for the progress of the activities, during the period, the main progress was achieved in the activities of the subcomponent of Implementation of improvements in the efficient use, catchment, harvesting and storage of water, particularly regarding the retrofitting of roofs to catch and store water.  The goal anticipated for this subcomponent is expected to have been even exceeded. Also, the activities of Integration and expansion of the agro/hidrometeorological networks for the NEA region have made significant progress attaining 80% of the goal anticipated as regards simple meteorological stations converted to full stations, and new 6 automatic stations were installed, which amounts to 40% of the final goal. This has been rated as very positive.  Also, progress was made in the integration of networks through an inter-institutional agreement involving public and private actors, which makes the project more sustainable.  
As for the downside of the period, the project was adversely affected by the above mentioned budgetary restriction. Overall, this affected the progress of the different activities but mostly that regarding procurement and works
</t>
  </si>
  <si>
    <t xml:space="preserve">The Project is rated as MS given that the activities of the period are moving forward at a steady pace although during the period the progress anticipated could not be made. As previously mentioned in different points of the report, the reasons for such delay were of budgetary and exceptional nature. That is why, it will not affect the execution of the next period and progress of the project is expected to improve significantly over the next year. Also, the delay of the period does not jeopardize the accomplishment of the results anticipated, which are estimated to be reached given the progress of processes and actions of the project surveyed so far. In this regard, the activities of component 1, which had already started, continued to move forward and 70% of the goal could be attained in terms of families assisted through well boring. The activities contribute to enhance the agricultural production and to reduce economic and social vulnerability of producers/families in which the project’s contribution (material, technical and human) is perceived as essential. Also, progress was made in the analyses necessary to develop the pilot plan of insurance. Thus, significant progress is expected to be made in such subcomponent over the next period. Component 2, on the other hand, has made progress in terms of installation of automatic stations and conversion of simple stations reaching a total of 14 stations. Also, progress was made in inter-institutional negotiations to integrate meteorological networks in Argentina’s northeast that will allow sustainability of actions on the long term. This way, even though the activities of component 2.2. Development of an Early Alert and Decision-Making integral system have shown no significant progress, work is being made in the prior actions required that will later allow to advance in the development of such information systems and their availability over an easy-to-access web platform.                                                        
In terms of component 3, focus was placed during training of technicians on the use of climate information for risk management and sensitization on the need for inclusion of the Climate Change topic in day-to-day practices. Also, the first meeting was held that brought together 4 institutions and 71 technicians to discuss the progress of the project and to disseminate results, which had a very positive evaluation. This way, in terms of progress of training oriented to technicians, 93% of the final goal was attained. Training of producers is also moving forward, although at a lower pace than the rest of the activities of the component.
</t>
  </si>
  <si>
    <t xml:space="preserve">Progress was made in drilling wells and retrofitting roofs. A substantial progress was made in terms of families assisted through retrofitted roofs, reaching 70% of the final goal. Meanwhile, progress made in the boring of wells reaches 20% and population assisted with the wells, 25% of the anticipated goal. 
No progress was made in the activities of community dams or multi-purpose water systems on account of two main reasons: on the one hand, the relative complexity of these types of works for INTA, institution which has just recently started working with access to water. Dams and multi-purpose systems require much more inter-institutional work added to substantial requirements regarding procedures of procurement and work services. Due to the lessons learned after developing boreholes and water wells, now there is a lot of confidence in promoting these works beginning next year. On the other hand, there is the already explained limitation of funds for the period. </t>
  </si>
  <si>
    <t xml:space="preserve">NIMBUS II automatic stations keep on being procured and installed. 6 new automatic stations have been installed in this period. And other 8 simple stations have been converted to full meteorological stations. In addition, an agreement between institutions has been signed involving the Ministry of Production of Corrientes, the Cereal Stock Market of Entre Ríos (BOLSACER), Corrientes’ Association of Rice Planters (ACPA) and the INTA for the integration of meteorological networks in the province of Corrientes. </t>
  </si>
  <si>
    <t xml:space="preserve">Little progress has been made in this subcomponent due to the already explained lack of funding. Progress was indeed made in the performance of studies analyzing impact of the El Niño and La Niña events on seasonal precipitation and on yields of major crops in Argentina northeastern region. This has allowed to develop recommendations as to optimal sowing dates. Progress is expected to be made with the following activities starting next period. </t>
  </si>
  <si>
    <t xml:space="preserve">Training on Adaptation to Climate Change with a duration of 4 days was given in December. This training included a dedicated training on Gender issues, as an introduction for the training that is being planned for the next period. 
During the year, training relating to the activities executed in component 1 (drilling of wells, construction of cisterns, filters) and component 2 (use of climate information) has been given showing significant progress vis-à-vis the trained technical experts goal set. 
A meeting was also held with the project’s executing parties to analyze the progress of the activities, any future actions and to share the results obtained to that day. Such activities had very positive results in making the main results known and strengthening the institutions involved. A monthly newsletter about project activities is being prepared. It will be distributed starting October 2015, with the objective of increasing the knowledge of the activities of the project and thus its ownership, among the participants of the project, who are disperse in the territory. </t>
  </si>
  <si>
    <t xml:space="preserve">Progress was mainly affected in an adverse manner by the lack of available funds (see explanation below). This caused involuntary delays in the performance of the activities anticipated. On the side of positive lessons learned, the permanent articulation between the various executing parties and the NIE made it possible to move forward more fluidly in terms of project administration. Also, special emphasis was placed on articulating with other institutions in the territory including but not limited to local municipalities and other public institutions such as the INTI or ministries of production, which also brought to the table technical or financial resources, which allowed leveraging the project actions and achieving greater coverage and effect in the area of intervention. This also enables the sustainability of the actions in the long run. </t>
  </si>
  <si>
    <t xml:space="preserve"> Indeed, there were delays in the implementation during the 2015 period due to problems of fund availability. By the end of 2014, the budget of UCAR programs and projects was raised, which later gave rise to the opening of a line of credit to use throughout the year. Upon making such application, the execution of INTA and ORA was treated as non-budgetary. That is why lending was authorized only for UCAR execution. Upon detecting such problem in February 2015, a letter was sent to the Ministry of Agriculture, Farming and Fishery, in order to request before the National Budget Office an increase in lending for Fuente 21. Such increase was dismissed. In April 2015, the request was filed once again. At last, in May 2015, after presenting the case before the National Park Administration (APN, in Spanish), owners of a donation which will not be executed in 2015, part of the funding was transferred. Such process is an Administrative Ruling in nature, which is pending approval. The Ministry of Economy must sign it before it can be referred to Presidency for the Chief of Cabinet of Ministers to sign it. Also, a new increase was applied for in July this year for Fuente 21. It is in the original stage of the processing.
</t>
  </si>
  <si>
    <t xml:space="preserve">One of the actions implemented to improve the results of the projects was the beginning of the on-site visits by project coordination (INTA and UCAR) to detect potential changes of design aimed at improving results. Also, an external consultant was hired to conduct a permanent follow-up in the territory and collect sensitive information for the improvement of the project’s inter-institutional management.                                                           In addition, an external consultant was hired to perform follow-up visits to the different locations where activities are being executed. Such consultant collects information on the problems and delays, and they also verify the actions performed and obtain information on gender issues and on how those intended as beneficiaries make the project their own or not. Such information is being processed and shall be soon available for its presentation and analysis.
Work continued in the form of meetings between INTA and UCAR to overhaul the administrative flow path with the purpose of shortening terms for agreement performance, and advanced payment of traveling expenses to technicians in the project’s area could be maintained. All of the foregoing has led to improve project’s results. Also, the thorough follow-up has continued with INTA’s local technicians and providers awarded with the contracts/bids to ensure success of the scheduled goals.  
During the period considered, annual planning was performed with all coordinators of PRETs [Regional Projects with a Territorial Approach] of the INTA in the project’s area. Such consolidated information has been strategic for the preparation of the bidding documents for the purchase of materials so as to reduce administrative times for execution of the scheduled works.
</t>
  </si>
  <si>
    <t>Specific training on gender was performed in December. A workshop was performed on “Sensitization and introduction to the topic of Climate Change Effects on gender gaps”. Such workshop had a methodology that included time for the development of theoretical contents and other times for participatory debates around topics. The purpose proposed was to question the effects of climate change using the gender transversal approach. Gender approach: What is gender? Difference between sex and gender, natural vs. culturally constructed; Sex-Gender system. What are and where do gender gaps stem from? Some tools to identify gender gaps; What effect does Climate Change pose over gender gap? The role of female technicians in gender-based Rural Development. 
A new training is planned for the next period, with the objective of addressing this perspective in greater depth.</t>
  </si>
  <si>
    <r>
      <rPr>
        <u val="single"/>
        <sz val="11"/>
        <color indexed="8"/>
        <rFont val="Times New Roman"/>
        <family val="1"/>
      </rPr>
      <t>NEWS</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The first supervision mission from the Adaptation Fund is expected to arrive in November (institutional webpage of UCAR , 12/10/2015).
http://www.ucar.gob.ar/index.php/novedades/noticias-ucar/1878-se-recibira-en-noviembre-a-la-primera-mision-de-supervision-del-fondo-de-adaptacion
The Adaptation Fund project will display its activities in COP 21 (institutional webpage of UCAR , 07/10/2015).
http://ucar.gob.ar/index.php/novedades/noticias-ucar/1869-el-proyecto-del-fondo-de-adaptacion-expondra-sus-actividades-en-la-cop-21
Signature of agreement for the integration of climate information networks (institutional webpage of UCAR , 27/09/2015).
http://ucar.gob.ar/index.php/novedades/noticias-ucar/1848-se-firmo-un-acuerdo-para-la-integracion-de-redes-de-informacion-climatica
Meeting of executing institutions of the Project for Adaptation to Climate Change in the town of San Javier, Santa Fe (institutional webpage of  UCAR, 08/07/2015).
http://ucar.gob.ar/index.php/novedades/noticias-ucar/1670-encuentro-de-organizaciones-en-torno-al-agua-y-al-cambio-climatico
UCAR attended the workshop on climate funding for Latin America and the Caribbean  (institutional webpage of UCAR, 14/04/2015).
http://ucar.gob.ar/index.php/novedades/noticias-ucar/1387-la-ucar-participo-del-taller-de-financiamiento-climatico-para-america-latina-y-el-caribe
The project consolidates its actions in the NEA [North-East region of Argentina] (institutional webpage of UCAR, 06/04/2015).
http://ucar.gob.ar/index.php/novedades/noticias-ucar/1347-el-proyecto-adaptacion-y-resiliencia-ante-el-cambio-climatico-afianza-sus-acciones-en-el-nea
Second Training on Climate Change aimed at technicians and professionals of the NEA (institutional webpage of UCAR, 10/12/2014).
http://ucar.gob.ar/index.php/novedades/noticias-ucar/1038-chaco-se-realiza-segunda-capacitacion-en-cambio-climatico-a-tecnicos-y-profesionales
Training in the use of hand augers to make access to water easier (institutional webpage of UCAR , 27/10/2014).
http://ucar.gob.ar/index.php/novedades/noticias-ucar/889-jornada-en-pos-del-buen-uso-del-agua-en-la-agricultura-familiar </t>
    </r>
    <r>
      <rPr>
        <b/>
        <sz val="11"/>
        <color indexed="8"/>
        <rFont val="Times New Roman"/>
        <family val="1"/>
      </rPr>
      <t xml:space="preserve">
</t>
    </r>
    <r>
      <rPr>
        <sz val="11"/>
        <color indexed="8"/>
        <rFont val="Times New Roman"/>
        <family val="1"/>
      </rPr>
      <t xml:space="preserve">        </t>
    </r>
  </si>
  <si>
    <r>
      <rPr>
        <u val="single"/>
        <sz val="11"/>
        <color indexed="8"/>
        <rFont val="Times New Roman"/>
        <family val="1"/>
      </rPr>
      <t>REPORTS</t>
    </r>
    <r>
      <rPr>
        <sz val="11"/>
        <color indexed="8"/>
        <rFont val="Times New Roman"/>
        <family val="1"/>
      </rPr>
      <t xml:space="preserve">:                                                                                                                                                                                                                                                                                                                                           - Monitoring Visit Report April 9  2015 -UCAR-
- Feasibility study to develop a Pilot plan for risk management concerning family agricultural producers whose main activity is field horticulture. Report with main results – September 2015.                                                                                                                                                        
– Scenario analysis concerning Climate Change and climate tendencies and their impact on crops, Report of September 2015
- Progress Report of the Project of Adaptation to Climate Change. La Brava as of 30/01/2015                                                                                                                                              - Report of hands-on course introducing rotating mechanical drilling techniques for the construction of shallow groundwater abstraction wells. Nov.2014                                                                                                                                                 - Progress Report , Goya. February  2015                                                                                                                                                       
-  Progress Report on the Project of Adaptation to Climate Change.  Santa lucia - Nov. 2014                                                                                                                                                        - REPORT: Training workshops: Construction of boreholes and cased wells for abstraction of groundwater. Drilling with hand augers and handcrafted screens . Groundwater georeferenced studies. Nov.2014                                                                                                                                               
- Spreadsheets for the monitoring of project activities
- Committee report on installation of automatized meteorological stations  - 8/9/15 to 10/9/15
</t>
    </r>
  </si>
  <si>
    <t xml:space="preserve">"COMPONENT 1: During the period considered, in addition to the multiple theory/hands-on workshops of training conducted to strengthen the capabilities of family agricultural producers to develop adaptation strategies to climate change, a symposium was organized for technical and operation planning exchange in San Javier (Santa Fé). More than 70 representatives of INTA, UCAR, INTI and the Secretariat of Family Agriculture of the MAGyP took part in this symposium with the purpose of analyzing the different technologies proposed to family agricultural producers placing emphasis on the response by the focus groups in order to refit such technologies and also work strategies. Some of the technologies proposed were fought back but inter-institutional strategies are already being developed to diminish the risk at hand. 
COMPONENT 2: INTA is holding different meetings with provincial institutions to negotiate the signature of Agreements that allow the integration of information from the Agrometeorological Station Networks (Ministry of Production, Cereal Stock Market, etc.). The first has already been signed. The signature of agreements warrants the integration of information from the Networks to the Agrometeorological Information and Management System (S.I.G.A) INTA, involved in the current project”.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</si>
</sst>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C0A]dddd\,\ dd&quot; de &quot;mmmm&quot; de &quot;yyyy"/>
    <numFmt numFmtId="186" formatCode="m/d;@"/>
    <numFmt numFmtId="187" formatCode="[$-409]mmm\-yy;@"/>
    <numFmt numFmtId="188" formatCode="[$USD]\ #,##0"/>
    <numFmt numFmtId="189" formatCode="[$USD]\ #,##0.00"/>
  </numFmts>
  <fonts count="9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b/>
      <u val="single"/>
      <sz val="11"/>
      <name val="Times New Roman"/>
      <family val="1"/>
    </font>
    <font>
      <sz val="10"/>
      <color indexed="8"/>
      <name val="Times New Roman"/>
      <family val="1"/>
    </font>
    <font>
      <sz val="12"/>
      <color indexed="8"/>
      <name val="Times New Roman"/>
      <family val="1"/>
    </font>
    <font>
      <b/>
      <sz val="12"/>
      <color indexed="8"/>
      <name val="Times New Roman"/>
      <family val="1"/>
    </font>
    <font>
      <b/>
      <u val="single"/>
      <sz val="11"/>
      <color indexed="8"/>
      <name val="Calibri"/>
      <family val="2"/>
    </font>
    <font>
      <u val="single"/>
      <sz val="11"/>
      <color indexed="8"/>
      <name val="Times New Roman"/>
      <family val="1"/>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0"/>
      <color indexed="8"/>
      <name val="Calibri"/>
      <family val="2"/>
    </font>
    <font>
      <b/>
      <sz val="14"/>
      <color indexed="8"/>
      <name val="Times New Roman"/>
      <family val="1"/>
    </font>
    <font>
      <i/>
      <sz val="11"/>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i/>
      <sz val="11"/>
      <color indexed="10"/>
      <name val="Times New Roman"/>
      <family val="1"/>
    </font>
    <font>
      <sz val="8"/>
      <color indexed="8"/>
      <name val="Calibri"/>
      <family val="2"/>
    </font>
    <font>
      <sz val="10"/>
      <color indexed="8"/>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20"/>
      <color theme="1"/>
      <name val="Calibri"/>
      <family val="2"/>
    </font>
    <font>
      <b/>
      <sz val="14"/>
      <color rgb="FF000000"/>
      <name val="Times New Roman"/>
      <family val="1"/>
    </font>
    <font>
      <b/>
      <sz val="11"/>
      <color theme="1"/>
      <name val="Times New Roman"/>
      <family val="1"/>
    </font>
    <font>
      <b/>
      <sz val="11"/>
      <color rgb="FFFF0000"/>
      <name val="Times New Roman"/>
      <family val="1"/>
    </font>
    <font>
      <i/>
      <sz val="11"/>
      <color theme="1"/>
      <name val="Calibri"/>
      <family val="2"/>
    </font>
    <font>
      <sz val="12"/>
      <color theme="1"/>
      <name val="Times New Roman"/>
      <family val="1"/>
    </font>
    <font>
      <b/>
      <sz val="9"/>
      <color theme="1"/>
      <name val="Calibri"/>
      <family val="2"/>
    </font>
    <font>
      <b/>
      <i/>
      <sz val="11"/>
      <color theme="1"/>
      <name val="Calibri"/>
      <family val="2"/>
    </font>
    <font>
      <b/>
      <sz val="11"/>
      <color rgb="FF9C6500"/>
      <name val="Calibri"/>
      <family val="2"/>
    </font>
    <font>
      <sz val="9"/>
      <color rgb="FF9C6500"/>
      <name val="Calibri"/>
      <family val="2"/>
    </font>
    <font>
      <i/>
      <sz val="11"/>
      <color rgb="FFFF0000"/>
      <name val="Times New Roman"/>
      <family val="1"/>
    </font>
    <font>
      <sz val="8"/>
      <color theme="1"/>
      <name val="Calibri"/>
      <family val="2"/>
    </font>
    <font>
      <sz val="10"/>
      <color theme="1"/>
      <name val="Calibri"/>
      <family val="2"/>
    </font>
    <font>
      <sz val="11"/>
      <color rgb="FFFF0000"/>
      <name val="Times New Roman"/>
      <family val="1"/>
    </font>
    <font>
      <i/>
      <sz val="11"/>
      <color theme="1"/>
      <name val="Times New Roman"/>
      <family val="1"/>
    </font>
    <font>
      <b/>
      <sz val="11"/>
      <color rgb="FFFFFFFF"/>
      <name val="Times New Roman"/>
      <family val="1"/>
    </font>
    <font>
      <b/>
      <sz val="16"/>
      <color theme="1"/>
      <name val="Calibri"/>
      <family val="2"/>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indexed="9"/>
        <bgColor indexed="64"/>
      </patternFill>
    </fill>
    <fill>
      <patternFill patternType="solid">
        <fgColor theme="6"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right/>
      <top style="medium"/>
      <bottom/>
    </border>
    <border>
      <left style="medium"/>
      <right/>
      <top/>
      <bottom/>
    </border>
    <border>
      <left/>
      <right style="medium"/>
      <top/>
      <bottom/>
    </border>
    <border>
      <left/>
      <right/>
      <top/>
      <bottom style="medium"/>
    </border>
    <border>
      <left/>
      <right style="medium"/>
      <top style="medium"/>
      <bottom/>
    </border>
    <border>
      <left style="medium"/>
      <right/>
      <top/>
      <bottom style="medium"/>
    </border>
    <border>
      <left/>
      <right style="medium"/>
      <top/>
      <bottom style="medium"/>
    </border>
    <border>
      <left style="medium"/>
      <right/>
      <top style="medium"/>
      <bottom/>
    </border>
    <border>
      <left style="medium"/>
      <right style="medium"/>
      <top/>
      <bottom style="medium"/>
    </border>
    <border>
      <left style="medium"/>
      <right style="medium"/>
      <top/>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border>
    <border>
      <left style="thin"/>
      <right style="medium"/>
      <top style="medium"/>
      <bottom style="thin"/>
    </border>
    <border>
      <left style="thin"/>
      <right style="medium"/>
      <top style="medium"/>
      <bottom style="medium"/>
    </border>
    <border>
      <left>
        <color indexed="63"/>
      </left>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color indexed="63"/>
      </top>
      <bottom style="thin"/>
    </border>
    <border>
      <left style="thin"/>
      <right style="thin"/>
      <top style="thin"/>
      <bottom/>
    </border>
    <border>
      <left style="thin"/>
      <right/>
      <top style="thin"/>
      <bottom style="thin"/>
    </border>
    <border>
      <left/>
      <right style="medium"/>
      <top style="thin"/>
      <bottom style="thin"/>
    </border>
    <border>
      <left style="medium"/>
      <right style="medium"/>
      <top style="medium"/>
      <bottom/>
    </border>
    <border>
      <left style="thin"/>
      <right style="thin"/>
      <top style="thin"/>
      <bottom style="medium"/>
    </border>
    <border>
      <left style="medium"/>
      <right style="thin"/>
      <top style="thin"/>
      <bottom style="medium"/>
    </border>
    <border>
      <left/>
      <right/>
      <top style="medium"/>
      <bottom style="medium"/>
    </border>
    <border>
      <left style="medium"/>
      <right style="thin"/>
      <top style="medium"/>
      <bottom style="medium"/>
    </border>
    <border>
      <left/>
      <right/>
      <top style="thin"/>
      <bottom style="thin"/>
    </border>
    <border>
      <left/>
      <right/>
      <top style="medium"/>
      <bottom style="thin"/>
    </border>
    <border>
      <left style="thin"/>
      <right style="medium"/>
      <top style="medium"/>
      <bottom/>
    </border>
    <border>
      <left style="medium"/>
      <right style="thin"/>
      <top style="medium"/>
      <bottom/>
    </border>
    <border>
      <left style="medium"/>
      <right style="medium"/>
      <top/>
      <bottom style="thin"/>
    </border>
    <border>
      <left style="medium"/>
      <right style="thin"/>
      <top style="thin"/>
      <bottom style="thin"/>
    </border>
    <border>
      <left style="medium"/>
      <right style="thin"/>
      <top/>
      <bottom/>
    </border>
    <border>
      <left style="medium"/>
      <right style="thin"/>
      <top/>
      <bottom style="thin"/>
    </border>
    <border>
      <left style="medium"/>
      <right style="thin"/>
      <top style="thin"/>
      <bottom/>
    </border>
    <border>
      <left style="medium"/>
      <right/>
      <top style="thin"/>
      <bottom style="thin"/>
    </border>
    <border>
      <left style="medium"/>
      <right/>
      <top style="medium"/>
      <bottom style="thin"/>
    </border>
    <border>
      <left style="medium"/>
      <right/>
      <top style="medium"/>
      <bottom style="medium"/>
    </border>
    <border>
      <left/>
      <right style="medium"/>
      <top style="medium"/>
      <bottom style="thin"/>
    </border>
    <border>
      <left style="thin"/>
      <right style="medium"/>
      <top/>
      <bottom style="thin"/>
    </border>
    <border>
      <left style="medium"/>
      <right/>
      <top style="thin"/>
      <bottom style="medium"/>
    </border>
    <border>
      <left/>
      <right/>
      <top style="thin"/>
      <bottom style="medium"/>
    </border>
    <border>
      <left/>
      <right style="medium"/>
      <top style="thin"/>
      <bottom style="medium"/>
    </border>
    <border>
      <left/>
      <right style="medium">
        <color rgb="FF000000"/>
      </right>
      <top style="medium"/>
      <bottom style="medium"/>
    </border>
    <border>
      <left style="thin"/>
      <right style="medium"/>
      <top style="thin"/>
      <bottom/>
    </border>
    <border>
      <left style="thin"/>
      <right/>
      <top style="medium"/>
      <bottom style="thin"/>
    </border>
    <border>
      <left style="thin"/>
      <right style="thin"/>
      <top/>
      <bottom/>
    </border>
    <border>
      <left/>
      <right style="thin"/>
      <top style="thin"/>
      <bottom/>
    </border>
    <border>
      <left>
        <color indexed="63"/>
      </left>
      <right style="thin"/>
      <top>
        <color indexed="63"/>
      </top>
      <bottom>
        <color indexed="63"/>
      </bottom>
    </border>
    <border>
      <left>
        <color indexed="63"/>
      </left>
      <right style="thin"/>
      <top>
        <color indexed="63"/>
      </top>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02">
    <xf numFmtId="0" fontId="0" fillId="0" borderId="0" xfId="0" applyFont="1" applyAlignment="1">
      <alignment/>
    </xf>
    <xf numFmtId="0" fontId="0" fillId="0" borderId="0" xfId="0" applyFill="1" applyAlignment="1">
      <alignment/>
    </xf>
    <xf numFmtId="0" fontId="8" fillId="0" borderId="0" xfId="0" applyFont="1" applyFill="1" applyBorder="1" applyAlignment="1" applyProtection="1">
      <alignment vertical="top" wrapText="1"/>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75" fillId="0" borderId="0" xfId="0" applyFont="1" applyAlignment="1">
      <alignment horizontal="left" vertical="center"/>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10" borderId="12" xfId="0" applyFont="1" applyFill="1" applyBorder="1" applyAlignment="1" applyProtection="1">
      <alignment horizontal="left" vertical="center"/>
      <protection/>
    </xf>
    <xf numFmtId="0" fontId="2" fillId="10" borderId="13" xfId="0" applyFont="1" applyFill="1" applyBorder="1" applyAlignment="1" applyProtection="1">
      <alignment horizontal="left" vertical="center"/>
      <protection/>
    </xf>
    <xf numFmtId="0" fontId="2" fillId="10" borderId="1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15" xfId="0" applyFont="1" applyFill="1" applyBorder="1" applyAlignment="1" applyProtection="1">
      <alignment horizontal="left" vertical="center" wrapText="1"/>
      <protection/>
    </xf>
    <xf numFmtId="0" fontId="75" fillId="10" borderId="12" xfId="0" applyFont="1" applyFill="1" applyBorder="1" applyAlignment="1">
      <alignment/>
    </xf>
    <xf numFmtId="0" fontId="75" fillId="10" borderId="16" xfId="0" applyFont="1" applyFill="1" applyBorder="1" applyAlignment="1">
      <alignment/>
    </xf>
    <xf numFmtId="0" fontId="3" fillId="10" borderId="0" xfId="0" applyFont="1" applyFill="1" applyBorder="1" applyAlignment="1" applyProtection="1">
      <alignment horizontal="right" vertical="center"/>
      <protection/>
    </xf>
    <xf numFmtId="0" fontId="0" fillId="10" borderId="12" xfId="0" applyFill="1" applyBorder="1" applyAlignment="1">
      <alignment/>
    </xf>
    <xf numFmtId="0" fontId="0" fillId="10" borderId="16" xfId="0" applyFill="1" applyBorder="1" applyAlignment="1">
      <alignment/>
    </xf>
    <xf numFmtId="0" fontId="0" fillId="10" borderId="13" xfId="0" applyFill="1" applyBorder="1" applyAlignment="1">
      <alignment/>
    </xf>
    <xf numFmtId="0" fontId="2" fillId="10" borderId="17" xfId="0" applyFont="1" applyFill="1" applyBorder="1" applyAlignment="1" applyProtection="1">
      <alignment vertical="center"/>
      <protection/>
    </xf>
    <xf numFmtId="0" fontId="2" fillId="10" borderId="15" xfId="0" applyFont="1" applyFill="1" applyBorder="1" applyAlignment="1" applyProtection="1">
      <alignment vertical="center"/>
      <protection/>
    </xf>
    <xf numFmtId="0" fontId="2" fillId="10" borderId="18" xfId="0" applyFont="1" applyFill="1" applyBorder="1" applyAlignment="1" applyProtection="1">
      <alignment vertical="center"/>
      <protection/>
    </xf>
    <xf numFmtId="0" fontId="3" fillId="10" borderId="1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0" xfId="0" applyFill="1" applyAlignment="1">
      <alignment horizontal="left" vertical="center"/>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5" fillId="10" borderId="19" xfId="0" applyFont="1" applyFill="1" applyBorder="1" applyAlignment="1">
      <alignment/>
    </xf>
    <xf numFmtId="0" fontId="75" fillId="10" borderId="13" xfId="0" applyFont="1" applyFill="1" applyBorder="1" applyAlignment="1">
      <alignment/>
    </xf>
    <xf numFmtId="0" fontId="75" fillId="10" borderId="14" xfId="0" applyFont="1" applyFill="1" applyBorder="1" applyAlignment="1">
      <alignment/>
    </xf>
    <xf numFmtId="0" fontId="76" fillId="10" borderId="0" xfId="0" applyFont="1" applyFill="1" applyBorder="1" applyAlignment="1">
      <alignment/>
    </xf>
    <xf numFmtId="0" fontId="77" fillId="10" borderId="0" xfId="0" applyFont="1" applyFill="1" applyBorder="1" applyAlignment="1">
      <alignment/>
    </xf>
    <xf numFmtId="0" fontId="76" fillId="0" borderId="20" xfId="0" applyFont="1" applyFill="1" applyBorder="1" applyAlignment="1">
      <alignment vertical="top" wrapText="1"/>
    </xf>
    <xf numFmtId="0" fontId="76" fillId="0" borderId="18" xfId="0" applyFont="1" applyFill="1" applyBorder="1" applyAlignment="1">
      <alignment vertical="top" wrapText="1"/>
    </xf>
    <xf numFmtId="0" fontId="76" fillId="0" borderId="21" xfId="0" applyFont="1" applyFill="1" applyBorder="1" applyAlignment="1">
      <alignment vertical="top" wrapText="1"/>
    </xf>
    <xf numFmtId="0" fontId="76" fillId="0" borderId="22" xfId="0" applyFont="1" applyFill="1" applyBorder="1" applyAlignment="1">
      <alignment vertical="top" wrapText="1"/>
    </xf>
    <xf numFmtId="0" fontId="75" fillId="0" borderId="22" xfId="0" applyFont="1" applyFill="1" applyBorder="1" applyAlignment="1">
      <alignment vertical="top" wrapText="1"/>
    </xf>
    <xf numFmtId="0" fontId="75" fillId="10" borderId="15" xfId="0" applyFont="1" applyFill="1" applyBorder="1" applyAlignment="1">
      <alignment/>
    </xf>
    <xf numFmtId="0" fontId="78" fillId="0" borderId="22" xfId="0" applyFont="1" applyFill="1" applyBorder="1" applyAlignment="1">
      <alignment horizontal="center" vertical="top" wrapText="1"/>
    </xf>
    <xf numFmtId="0" fontId="78" fillId="0" borderId="23" xfId="0" applyFont="1" applyFill="1" applyBorder="1" applyAlignment="1">
      <alignment horizontal="center" vertical="top" wrapText="1"/>
    </xf>
    <xf numFmtId="0" fontId="78" fillId="0" borderId="22" xfId="0" applyFont="1" applyFill="1" applyBorder="1" applyAlignment="1">
      <alignment horizontal="center" vertical="top"/>
    </xf>
    <xf numFmtId="0" fontId="75" fillId="10" borderId="17" xfId="0" applyFont="1" applyFill="1" applyBorder="1" applyAlignment="1">
      <alignment/>
    </xf>
    <xf numFmtId="0" fontId="75" fillId="10" borderId="18" xfId="0" applyFont="1" applyFill="1" applyBorder="1" applyAlignment="1">
      <alignment/>
    </xf>
    <xf numFmtId="0" fontId="76" fillId="0" borderId="22"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0" fillId="0" borderId="0" xfId="0" applyBorder="1" applyAlignment="1">
      <alignment/>
    </xf>
    <xf numFmtId="0" fontId="79" fillId="10" borderId="19" xfId="0" applyFont="1" applyFill="1" applyBorder="1" applyAlignment="1">
      <alignment vertical="center"/>
    </xf>
    <xf numFmtId="0" fontId="79" fillId="10" borderId="13" xfId="0" applyFont="1" applyFill="1" applyBorder="1" applyAlignment="1">
      <alignment vertical="center"/>
    </xf>
    <xf numFmtId="0" fontId="79" fillId="10" borderId="0" xfId="0" applyFont="1" applyFill="1" applyBorder="1" applyAlignment="1">
      <alignment vertical="center"/>
    </xf>
    <xf numFmtId="0" fontId="0" fillId="10" borderId="0" xfId="0" applyFill="1" applyBorder="1" applyAlignment="1">
      <alignment/>
    </xf>
    <xf numFmtId="0" fontId="0" fillId="10" borderId="14" xfId="0" applyFill="1" applyBorder="1" applyAlignment="1">
      <alignment/>
    </xf>
    <xf numFmtId="0" fontId="0" fillId="0" borderId="0" xfId="0" applyAlignment="1">
      <alignment horizontal="center" vertical="center"/>
    </xf>
    <xf numFmtId="0" fontId="2" fillId="10" borderId="14" xfId="0" applyFont="1" applyFill="1" applyBorder="1" applyAlignment="1" applyProtection="1">
      <alignment vertical="top"/>
      <protection/>
    </xf>
    <xf numFmtId="0" fontId="2" fillId="10" borderId="15" xfId="0" applyFont="1" applyFill="1" applyBorder="1" applyAlignment="1" applyProtection="1">
      <alignment vertical="top"/>
      <protection/>
    </xf>
    <xf numFmtId="0" fontId="2" fillId="10" borderId="18" xfId="0" applyFont="1" applyFill="1" applyBorder="1" applyAlignment="1" applyProtection="1">
      <alignment vertical="top"/>
      <protection/>
    </xf>
    <xf numFmtId="0" fontId="75" fillId="0" borderId="0" xfId="0" applyFont="1" applyFill="1" applyAlignment="1" applyProtection="1">
      <alignment horizontal="right" vertical="center"/>
      <protection/>
    </xf>
    <xf numFmtId="0" fontId="75" fillId="0" borderId="0" xfId="0" applyFont="1" applyFill="1" applyAlignment="1" applyProtection="1">
      <alignment vertical="center"/>
      <protection/>
    </xf>
    <xf numFmtId="0" fontId="75" fillId="0" borderId="0" xfId="0" applyFont="1" applyAlignment="1" applyProtection="1">
      <alignment vertical="center"/>
      <protection/>
    </xf>
    <xf numFmtId="0" fontId="75" fillId="10" borderId="19" xfId="0" applyFont="1" applyFill="1" applyBorder="1" applyAlignment="1" applyProtection="1">
      <alignment horizontal="right" vertical="center"/>
      <protection/>
    </xf>
    <xf numFmtId="0" fontId="75" fillId="10" borderId="12" xfId="0" applyFont="1" applyFill="1" applyBorder="1" applyAlignment="1" applyProtection="1">
      <alignment horizontal="right" vertical="center"/>
      <protection/>
    </xf>
    <xf numFmtId="0" fontId="75" fillId="10" borderId="12" xfId="0" applyFont="1" applyFill="1" applyBorder="1" applyAlignment="1" applyProtection="1">
      <alignment vertical="center"/>
      <protection/>
    </xf>
    <xf numFmtId="0" fontId="75" fillId="10" borderId="16" xfId="0" applyFont="1" applyFill="1" applyBorder="1" applyAlignment="1" applyProtection="1">
      <alignment vertical="center"/>
      <protection/>
    </xf>
    <xf numFmtId="0" fontId="75" fillId="10" borderId="13" xfId="0" applyFont="1" applyFill="1" applyBorder="1" applyAlignment="1" applyProtection="1">
      <alignment horizontal="right" vertical="center"/>
      <protection/>
    </xf>
    <xf numFmtId="0" fontId="75" fillId="10" borderId="0" xfId="0" applyFont="1" applyFill="1" applyBorder="1" applyAlignment="1" applyProtection="1">
      <alignment horizontal="right" vertical="center"/>
      <protection/>
    </xf>
    <xf numFmtId="0" fontId="80" fillId="0" borderId="22" xfId="0" applyFont="1" applyBorder="1" applyAlignment="1">
      <alignment horizontal="center" vertical="center"/>
    </xf>
    <xf numFmtId="0" fontId="75" fillId="10" borderId="14" xfId="0" applyFont="1" applyFill="1" applyBorder="1" applyAlignment="1" applyProtection="1">
      <alignment vertical="center"/>
      <protection/>
    </xf>
    <xf numFmtId="0" fontId="75" fillId="10" borderId="0" xfId="0" applyFont="1" applyFill="1" applyBorder="1" applyAlignment="1" applyProtection="1">
      <alignment vertical="center"/>
      <protection/>
    </xf>
    <xf numFmtId="0" fontId="81" fillId="10" borderId="0" xfId="0" applyFont="1" applyFill="1" applyBorder="1" applyAlignment="1" applyProtection="1">
      <alignment horizontal="right" vertical="center"/>
      <protection/>
    </xf>
    <xf numFmtId="0" fontId="82" fillId="33" borderId="22" xfId="0" applyFont="1" applyFill="1" applyBorder="1" applyAlignment="1" applyProtection="1">
      <alignment horizontal="center" vertical="center"/>
      <protection/>
    </xf>
    <xf numFmtId="0" fontId="2" fillId="10" borderId="13" xfId="0" applyFont="1" applyFill="1" applyBorder="1" applyAlignment="1" applyProtection="1">
      <alignment horizontal="right" vertical="center"/>
      <protection/>
    </xf>
    <xf numFmtId="0" fontId="2" fillId="10" borderId="0" xfId="0" applyFont="1" applyFill="1" applyBorder="1" applyAlignment="1" applyProtection="1">
      <alignment vertical="center"/>
      <protection/>
    </xf>
    <xf numFmtId="0" fontId="2" fillId="10"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33" borderId="22" xfId="0" applyFont="1" applyFill="1" applyBorder="1" applyAlignment="1" applyProtection="1">
      <alignment horizontal="left" vertical="center" wrapText="1"/>
      <protection locked="0"/>
    </xf>
    <xf numFmtId="1" fontId="2" fillId="33" borderId="24" xfId="0" applyNumberFormat="1" applyFont="1" applyFill="1" applyBorder="1" applyAlignment="1" applyProtection="1">
      <alignment horizontal="left" vertical="center"/>
      <protection locked="0"/>
    </xf>
    <xf numFmtId="0" fontId="4" fillId="0" borderId="0" xfId="0" applyFont="1" applyAlignment="1" applyProtection="1">
      <alignment vertical="center"/>
      <protection/>
    </xf>
    <xf numFmtId="1" fontId="2" fillId="33" borderId="10" xfId="0" applyNumberFormat="1" applyFont="1" applyFill="1" applyBorder="1" applyAlignment="1" applyProtection="1">
      <alignment horizontal="left" vertical="center"/>
      <protection locked="0"/>
    </xf>
    <xf numFmtId="0" fontId="2" fillId="10" borderId="13" xfId="0" applyFont="1" applyFill="1" applyBorder="1" applyAlignment="1" applyProtection="1">
      <alignment horizontal="right" vertical="center" wrapText="1"/>
      <protection/>
    </xf>
    <xf numFmtId="1" fontId="2" fillId="33" borderId="25" xfId="0" applyNumberFormat="1" applyFont="1" applyFill="1" applyBorder="1" applyAlignment="1" applyProtection="1">
      <alignment horizontal="left" vertical="center"/>
      <protection locked="0"/>
    </xf>
    <xf numFmtId="1" fontId="2" fillId="33" borderId="22" xfId="0" applyNumberFormat="1" applyFont="1" applyFill="1" applyBorder="1" applyAlignment="1" applyProtection="1">
      <alignment horizontal="left" vertical="center"/>
      <protection locked="0"/>
    </xf>
    <xf numFmtId="0" fontId="5" fillId="10" borderId="0" xfId="0" applyFont="1" applyFill="1" applyBorder="1" applyAlignment="1" applyProtection="1">
      <alignment horizontal="right" vertical="center"/>
      <protection/>
    </xf>
    <xf numFmtId="14"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7" fillId="10" borderId="14"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3" fillId="1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10" borderId="13" xfId="0" applyFont="1" applyFill="1" applyBorder="1" applyAlignment="1" applyProtection="1">
      <alignment horizontal="right" vertical="center"/>
      <protection/>
    </xf>
    <xf numFmtId="0" fontId="7" fillId="0" borderId="0" xfId="0" applyFont="1" applyFill="1" applyAlignment="1" applyProtection="1">
      <alignment vertical="center"/>
      <protection/>
    </xf>
    <xf numFmtId="0" fontId="67" fillId="33" borderId="22" xfId="53" applyFill="1" applyBorder="1" applyAlignment="1" applyProtection="1">
      <alignment vertical="center" wrapText="1"/>
      <protection locked="0"/>
    </xf>
    <xf numFmtId="0" fontId="6" fillId="10" borderId="0" xfId="0" applyFont="1" applyFill="1" applyBorder="1" applyAlignment="1" applyProtection="1">
      <alignment horizontal="right" vertical="center"/>
      <protection/>
    </xf>
    <xf numFmtId="0" fontId="2" fillId="33" borderId="24" xfId="0" applyFont="1" applyFill="1" applyBorder="1" applyAlignment="1" applyProtection="1">
      <alignment vertical="center"/>
      <protection locked="0"/>
    </xf>
    <xf numFmtId="0" fontId="67" fillId="33" borderId="10" xfId="53" applyFill="1" applyBorder="1" applyAlignment="1" applyProtection="1">
      <alignment vertical="center"/>
      <protection locked="0"/>
    </xf>
    <xf numFmtId="180" fontId="2" fillId="33" borderId="11" xfId="0" applyNumberFormat="1" applyFont="1" applyFill="1" applyBorder="1" applyAlignment="1" applyProtection="1">
      <alignment horizontal="left" vertical="center"/>
      <protection locked="0"/>
    </xf>
    <xf numFmtId="0" fontId="2" fillId="10" borderId="17" xfId="0" applyFont="1" applyFill="1" applyBorder="1" applyAlignment="1" applyProtection="1">
      <alignment horizontal="right" vertical="center"/>
      <protection/>
    </xf>
    <xf numFmtId="0" fontId="2" fillId="10" borderId="15" xfId="0" applyFont="1" applyFill="1" applyBorder="1" applyAlignment="1" applyProtection="1">
      <alignment horizontal="right" vertical="center"/>
      <protection/>
    </xf>
    <xf numFmtId="0" fontId="75" fillId="0" borderId="0" xfId="0" applyFont="1" applyAlignment="1">
      <alignment vertical="center"/>
    </xf>
    <xf numFmtId="0" fontId="0" fillId="0" borderId="0" xfId="0" applyAlignment="1">
      <alignment vertical="center"/>
    </xf>
    <xf numFmtId="0" fontId="2" fillId="10" borderId="19" xfId="0" applyFont="1" applyFill="1" applyBorder="1" applyAlignment="1" applyProtection="1">
      <alignment vertical="center"/>
      <protection/>
    </xf>
    <xf numFmtId="0" fontId="2" fillId="10" borderId="12" xfId="0" applyFont="1" applyFill="1" applyBorder="1" applyAlignment="1" applyProtection="1">
      <alignment vertical="center"/>
      <protection/>
    </xf>
    <xf numFmtId="0" fontId="0" fillId="10" borderId="12" xfId="0" applyFill="1" applyBorder="1" applyAlignment="1">
      <alignment vertical="center"/>
    </xf>
    <xf numFmtId="0" fontId="2" fillId="10" borderId="16" xfId="0" applyFont="1" applyFill="1" applyBorder="1" applyAlignment="1" applyProtection="1">
      <alignment vertical="center"/>
      <protection/>
    </xf>
    <xf numFmtId="0" fontId="0" fillId="10" borderId="13" xfId="0" applyFill="1" applyBorder="1" applyAlignment="1">
      <alignment vertical="center"/>
    </xf>
    <xf numFmtId="0" fontId="14" fillId="10" borderId="14" xfId="0" applyFont="1" applyFill="1" applyBorder="1" applyAlignment="1" applyProtection="1">
      <alignment vertical="center"/>
      <protection/>
    </xf>
    <xf numFmtId="0" fontId="2" fillId="10" borderId="13" xfId="0" applyFont="1" applyFill="1" applyBorder="1" applyAlignment="1" applyProtection="1">
      <alignment vertical="center"/>
      <protection/>
    </xf>
    <xf numFmtId="0" fontId="11" fillId="10" borderId="0" xfId="0" applyFont="1" applyFill="1" applyBorder="1" applyAlignment="1" applyProtection="1">
      <alignment horizontal="center" vertical="center" wrapText="1"/>
      <protection/>
    </xf>
    <xf numFmtId="0" fontId="0" fillId="10" borderId="0" xfId="0" applyFill="1" applyBorder="1" applyAlignment="1">
      <alignment vertical="center"/>
    </xf>
    <xf numFmtId="0" fontId="0" fillId="33" borderId="22" xfId="0" applyFill="1" applyBorder="1" applyAlignment="1">
      <alignment vertical="center"/>
    </xf>
    <xf numFmtId="0" fontId="0" fillId="0" borderId="0" xfId="0" applyFill="1" applyAlignment="1">
      <alignment vertical="center"/>
    </xf>
    <xf numFmtId="0" fontId="5" fillId="10" borderId="0" xfId="0" applyFont="1" applyFill="1" applyBorder="1" applyAlignment="1" applyProtection="1">
      <alignment vertical="center"/>
      <protection/>
    </xf>
    <xf numFmtId="0" fontId="0" fillId="10" borderId="0" xfId="0" applyFill="1" applyAlignment="1">
      <alignment vertical="center"/>
    </xf>
    <xf numFmtId="0" fontId="10" fillId="10" borderId="0" xfId="0" applyFont="1" applyFill="1" applyBorder="1" applyAlignment="1" applyProtection="1">
      <alignment vertical="center" wrapText="1"/>
      <protection/>
    </xf>
    <xf numFmtId="0" fontId="2" fillId="33" borderId="24"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10" borderId="15" xfId="0" applyFont="1" applyFill="1" applyBorder="1" applyAlignment="1" applyProtection="1">
      <alignment vertical="center" wrapText="1"/>
      <protection/>
    </xf>
    <xf numFmtId="0" fontId="0" fillId="10" borderId="15" xfId="0" applyFill="1" applyBorder="1" applyAlignment="1">
      <alignment vertical="center"/>
    </xf>
    <xf numFmtId="0" fontId="0" fillId="10" borderId="12" xfId="0" applyFill="1" applyBorder="1" applyAlignment="1">
      <alignment horizontal="center" vertical="center"/>
    </xf>
    <xf numFmtId="0" fontId="0" fillId="10" borderId="0" xfId="0" applyFill="1" applyBorder="1" applyAlignment="1">
      <alignment horizontal="center" vertical="center"/>
    </xf>
    <xf numFmtId="0" fontId="0" fillId="33" borderId="22" xfId="0" applyFill="1" applyBorder="1" applyAlignment="1">
      <alignment horizontal="center" vertical="center"/>
    </xf>
    <xf numFmtId="0" fontId="2" fillId="34" borderId="22"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0" fillId="10" borderId="15" xfId="0" applyFill="1" applyBorder="1" applyAlignment="1">
      <alignment horizontal="center" vertical="center"/>
    </xf>
    <xf numFmtId="0" fontId="2" fillId="33" borderId="10" xfId="0" applyFont="1" applyFill="1" applyBorder="1" applyAlignment="1" applyProtection="1">
      <alignment horizontal="right" vertical="top" wrapText="1"/>
      <protection/>
    </xf>
    <xf numFmtId="9" fontId="2" fillId="33" borderId="10" xfId="0" applyNumberFormat="1" applyFont="1" applyFill="1" applyBorder="1" applyAlignment="1" applyProtection="1">
      <alignment horizontal="right" vertical="top" wrapText="1"/>
      <protection/>
    </xf>
    <xf numFmtId="0" fontId="2" fillId="0" borderId="10" xfId="0" applyFont="1" applyFill="1" applyBorder="1" applyAlignment="1" applyProtection="1">
      <alignment horizontal="right" vertical="top" wrapText="1"/>
      <protection/>
    </xf>
    <xf numFmtId="0" fontId="75" fillId="0" borderId="10" xfId="0" applyFont="1" applyBorder="1" applyAlignment="1">
      <alignment horizontal="right" vertical="top"/>
    </xf>
    <xf numFmtId="0" fontId="3" fillId="33" borderId="10" xfId="0" applyFont="1" applyFill="1" applyBorder="1" applyAlignment="1" applyProtection="1">
      <alignment horizontal="right" vertical="top" wrapText="1"/>
      <protection/>
    </xf>
    <xf numFmtId="0" fontId="2" fillId="33" borderId="11" xfId="0" applyFont="1" applyFill="1" applyBorder="1" applyAlignment="1" applyProtection="1">
      <alignment horizontal="right" vertical="top" wrapText="1"/>
      <protection/>
    </xf>
    <xf numFmtId="0" fontId="83" fillId="0" borderId="0" xfId="0" applyFont="1" applyAlignment="1">
      <alignment vertical="top"/>
    </xf>
    <xf numFmtId="0" fontId="0" fillId="0" borderId="0" xfId="0" applyAlignment="1">
      <alignment vertical="top"/>
    </xf>
    <xf numFmtId="0" fontId="2" fillId="10" borderId="19" xfId="0" applyFont="1" applyFill="1" applyBorder="1" applyAlignment="1" applyProtection="1">
      <alignment vertical="top"/>
      <protection/>
    </xf>
    <xf numFmtId="0" fontId="2" fillId="10" borderId="12" xfId="0" applyFont="1" applyFill="1" applyBorder="1" applyAlignment="1" applyProtection="1">
      <alignment horizontal="left" vertical="top"/>
      <protection/>
    </xf>
    <xf numFmtId="0" fontId="2" fillId="10" borderId="12" xfId="0" applyFont="1" applyFill="1" applyBorder="1" applyAlignment="1" applyProtection="1">
      <alignment vertical="top"/>
      <protection/>
    </xf>
    <xf numFmtId="0" fontId="2" fillId="10" borderId="16" xfId="0" applyFont="1" applyFill="1" applyBorder="1" applyAlignment="1" applyProtection="1">
      <alignment vertical="top"/>
      <protection/>
    </xf>
    <xf numFmtId="0" fontId="0" fillId="10" borderId="13" xfId="0" applyFill="1" applyBorder="1" applyAlignment="1">
      <alignment vertical="top"/>
    </xf>
    <xf numFmtId="0" fontId="14" fillId="10" borderId="14" xfId="0" applyFont="1" applyFill="1" applyBorder="1" applyAlignment="1" applyProtection="1">
      <alignment vertical="top"/>
      <protection/>
    </xf>
    <xf numFmtId="0" fontId="2" fillId="10" borderId="13" xfId="0" applyFont="1" applyFill="1" applyBorder="1" applyAlignment="1" applyProtection="1">
      <alignment vertical="top"/>
      <protection/>
    </xf>
    <xf numFmtId="0" fontId="81" fillId="10" borderId="24" xfId="0" applyFont="1" applyFill="1" applyBorder="1" applyAlignment="1">
      <alignment horizontal="center" vertical="top" wrapText="1"/>
    </xf>
    <xf numFmtId="0" fontId="3" fillId="33" borderId="24" xfId="0" applyFont="1" applyFill="1" applyBorder="1" applyAlignment="1" applyProtection="1">
      <alignment horizontal="center" vertical="top" wrapText="1"/>
      <protection/>
    </xf>
    <xf numFmtId="0" fontId="3" fillId="4" borderId="24" xfId="0" applyFont="1" applyFill="1" applyBorder="1" applyAlignment="1" applyProtection="1">
      <alignment horizontal="center" vertical="top" wrapText="1"/>
      <protection/>
    </xf>
    <xf numFmtId="0" fontId="2" fillId="10" borderId="13" xfId="0" applyFont="1" applyFill="1" applyBorder="1" applyAlignment="1" applyProtection="1">
      <alignment horizontal="left" vertical="top"/>
      <protection/>
    </xf>
    <xf numFmtId="0" fontId="3" fillId="10" borderId="10" xfId="0" applyFont="1" applyFill="1" applyBorder="1" applyAlignment="1" applyProtection="1">
      <alignment vertical="top" wrapText="1"/>
      <protection/>
    </xf>
    <xf numFmtId="0" fontId="2" fillId="10" borderId="14" xfId="0" applyFont="1" applyFill="1" applyBorder="1" applyAlignment="1" applyProtection="1">
      <alignment horizontal="left" vertical="top"/>
      <protection/>
    </xf>
    <xf numFmtId="0" fontId="3" fillId="33" borderId="10" xfId="0" applyFont="1" applyFill="1" applyBorder="1" applyAlignment="1" applyProtection="1">
      <alignment horizontal="center" vertical="top" wrapText="1"/>
      <protection/>
    </xf>
    <xf numFmtId="0" fontId="75" fillId="0" borderId="10" xfId="0" applyFont="1" applyBorder="1" applyAlignment="1">
      <alignment vertical="top"/>
    </xf>
    <xf numFmtId="0" fontId="0" fillId="0" borderId="0" xfId="0" applyFont="1" applyAlignment="1">
      <alignment vertical="top"/>
    </xf>
    <xf numFmtId="0" fontId="3" fillId="4" borderId="10" xfId="0" applyFont="1" applyFill="1" applyBorder="1" applyAlignment="1" applyProtection="1">
      <alignment horizontal="center" vertical="top" wrapText="1"/>
      <protection/>
    </xf>
    <xf numFmtId="0" fontId="2" fillId="10" borderId="17" xfId="0" applyFont="1" applyFill="1" applyBorder="1" applyAlignment="1" applyProtection="1">
      <alignment vertical="top"/>
      <protection/>
    </xf>
    <xf numFmtId="0" fontId="0" fillId="0" borderId="0" xfId="0" applyAlignment="1">
      <alignment horizontal="left" vertical="top"/>
    </xf>
    <xf numFmtId="0" fontId="2" fillId="10" borderId="15" xfId="0" applyFont="1" applyFill="1" applyBorder="1" applyAlignment="1" applyProtection="1">
      <alignment horizontal="left" vertical="top"/>
      <protection/>
    </xf>
    <xf numFmtId="0" fontId="3" fillId="0" borderId="26" xfId="0" applyFont="1" applyFill="1" applyBorder="1" applyAlignment="1" applyProtection="1">
      <alignment horizontal="center" vertical="center" wrapText="1"/>
      <protection/>
    </xf>
    <xf numFmtId="9" fontId="3" fillId="4" borderId="10" xfId="0" applyNumberFormat="1" applyFont="1" applyFill="1" applyBorder="1" applyAlignment="1" applyProtection="1">
      <alignment vertical="top"/>
      <protection/>
    </xf>
    <xf numFmtId="9" fontId="3" fillId="4" borderId="11" xfId="0" applyNumberFormat="1" applyFont="1" applyFill="1" applyBorder="1" applyAlignment="1" applyProtection="1">
      <alignment horizontal="right" vertical="top"/>
      <protection/>
    </xf>
    <xf numFmtId="0" fontId="0" fillId="0" borderId="0" xfId="0" applyAlignment="1" applyProtection="1">
      <alignment/>
      <protection/>
    </xf>
    <xf numFmtId="0" fontId="84" fillId="10" borderId="12" xfId="0" applyFont="1" applyFill="1" applyBorder="1" applyAlignment="1">
      <alignment vertical="top" wrapText="1"/>
    </xf>
    <xf numFmtId="0" fontId="84" fillId="10" borderId="16" xfId="0" applyFont="1" applyFill="1" applyBorder="1" applyAlignment="1">
      <alignment vertical="top" wrapText="1"/>
    </xf>
    <xf numFmtId="0" fontId="67" fillId="10" borderId="15" xfId="53" applyFill="1" applyBorder="1" applyAlignment="1" applyProtection="1">
      <alignment vertical="top" wrapText="1"/>
      <protection/>
    </xf>
    <xf numFmtId="0" fontId="67" fillId="10" borderId="18" xfId="53" applyFill="1" applyBorder="1" applyAlignment="1" applyProtection="1">
      <alignment vertical="top" wrapText="1"/>
      <protection/>
    </xf>
    <xf numFmtId="0" fontId="0" fillId="4" borderId="22" xfId="0" applyFill="1" applyBorder="1" applyAlignment="1" applyProtection="1">
      <alignment/>
      <protection/>
    </xf>
    <xf numFmtId="0" fontId="0" fillId="31" borderId="22" xfId="0" applyFill="1" applyBorder="1" applyAlignment="1" applyProtection="1">
      <alignment/>
      <protection locked="0"/>
    </xf>
    <xf numFmtId="0" fontId="0" fillId="0" borderId="27" xfId="0" applyBorder="1" applyAlignment="1" applyProtection="1">
      <alignment/>
      <protection/>
    </xf>
    <xf numFmtId="0" fontId="85" fillId="6" borderId="28" xfId="0" applyFont="1" applyFill="1" applyBorder="1" applyAlignment="1" applyProtection="1">
      <alignment horizontal="left" vertical="center" wrapText="1"/>
      <protection/>
    </xf>
    <xf numFmtId="0" fontId="85" fillId="6" borderId="29" xfId="0" applyFont="1" applyFill="1" applyBorder="1" applyAlignment="1" applyProtection="1">
      <alignment horizontal="left" vertical="center" wrapText="1"/>
      <protection/>
    </xf>
    <xf numFmtId="0" fontId="85" fillId="6" borderId="26" xfId="0" applyFont="1" applyFill="1" applyBorder="1" applyAlignment="1" applyProtection="1">
      <alignment horizontal="left" vertical="center" wrapText="1"/>
      <protection/>
    </xf>
    <xf numFmtId="0" fontId="86" fillId="0" borderId="30" xfId="0" applyFont="1" applyBorder="1" applyAlignment="1" applyProtection="1">
      <alignment horizontal="left" vertical="center"/>
      <protection/>
    </xf>
    <xf numFmtId="0" fontId="70" fillId="31" borderId="29" xfId="56" applyFont="1" applyBorder="1" applyAlignment="1" applyProtection="1">
      <alignment horizontal="center" vertical="center"/>
      <protection locked="0"/>
    </xf>
    <xf numFmtId="0" fontId="87" fillId="31" borderId="29" xfId="56" applyFont="1" applyBorder="1" applyAlignment="1" applyProtection="1">
      <alignment horizontal="center" vertical="center"/>
      <protection locked="0"/>
    </xf>
    <xf numFmtId="0" fontId="87" fillId="31" borderId="31" xfId="56" applyFont="1" applyBorder="1" applyAlignment="1" applyProtection="1">
      <alignment horizontal="center" vertical="center"/>
      <protection locked="0"/>
    </xf>
    <xf numFmtId="0" fontId="86" fillId="0" borderId="32" xfId="0" applyFont="1" applyBorder="1" applyAlignment="1" applyProtection="1">
      <alignment horizontal="left" vertical="center"/>
      <protection/>
    </xf>
    <xf numFmtId="0" fontId="70" fillId="35" borderId="29" xfId="56" applyFont="1" applyFill="1" applyBorder="1" applyAlignment="1" applyProtection="1">
      <alignment horizontal="center" vertical="center"/>
      <protection locked="0"/>
    </xf>
    <xf numFmtId="0" fontId="87" fillId="35" borderId="29" xfId="56" applyFont="1" applyFill="1" applyBorder="1" applyAlignment="1" applyProtection="1">
      <alignment horizontal="center" vertical="center"/>
      <protection locked="0"/>
    </xf>
    <xf numFmtId="0" fontId="87" fillId="35" borderId="31" xfId="56" applyFont="1" applyFill="1" applyBorder="1" applyAlignment="1" applyProtection="1">
      <alignment horizontal="center" vertical="center"/>
      <protection locked="0"/>
    </xf>
    <xf numFmtId="0" fontId="83" fillId="0" borderId="29" xfId="0" applyFont="1" applyBorder="1" applyAlignment="1" applyProtection="1">
      <alignment horizontal="left" vertical="center"/>
      <protection/>
    </xf>
    <xf numFmtId="10" fontId="87" fillId="31" borderId="29" xfId="56" applyNumberFormat="1" applyFont="1" applyBorder="1" applyAlignment="1" applyProtection="1">
      <alignment horizontal="center" vertical="center"/>
      <protection locked="0"/>
    </xf>
    <xf numFmtId="10" fontId="87" fillId="31" borderId="31" xfId="56" applyNumberFormat="1" applyFont="1" applyBorder="1" applyAlignment="1" applyProtection="1">
      <alignment horizontal="center" vertical="center"/>
      <protection locked="0"/>
    </xf>
    <xf numFmtId="0" fontId="83" fillId="0" borderId="28" xfId="0" applyFont="1" applyBorder="1" applyAlignment="1" applyProtection="1">
      <alignment horizontal="left" vertical="center"/>
      <protection/>
    </xf>
    <xf numFmtId="10" fontId="87" fillId="35" borderId="29" xfId="56" applyNumberFormat="1" applyFont="1" applyFill="1" applyBorder="1" applyAlignment="1" applyProtection="1">
      <alignment horizontal="center" vertical="center"/>
      <protection locked="0"/>
    </xf>
    <xf numFmtId="10" fontId="87" fillId="35" borderId="31"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86" fillId="0" borderId="29" xfId="0" applyFont="1" applyFill="1" applyBorder="1" applyAlignment="1" applyProtection="1">
      <alignment vertical="center" wrapText="1"/>
      <protection/>
    </xf>
    <xf numFmtId="0" fontId="70" fillId="31" borderId="29" xfId="56" applyBorder="1" applyAlignment="1" applyProtection="1">
      <alignment wrapText="1"/>
      <protection locked="0"/>
    </xf>
    <xf numFmtId="0" fontId="70" fillId="35" borderId="29" xfId="56" applyFill="1" applyBorder="1" applyAlignment="1" applyProtection="1">
      <alignment wrapText="1"/>
      <protection locked="0"/>
    </xf>
    <xf numFmtId="0" fontId="49" fillId="33" borderId="29" xfId="0" applyFont="1" applyFill="1" applyBorder="1" applyAlignment="1" applyProtection="1">
      <alignment vertical="center" wrapText="1"/>
      <protection/>
    </xf>
    <xf numFmtId="10" fontId="70" fillId="31" borderId="29" xfId="56" applyNumberFormat="1" applyBorder="1" applyAlignment="1" applyProtection="1">
      <alignment horizontal="center" vertical="center" wrapText="1"/>
      <protection locked="0"/>
    </xf>
    <xf numFmtId="10" fontId="70" fillId="35" borderId="29" xfId="56" applyNumberFormat="1" applyFill="1" applyBorder="1" applyAlignment="1" applyProtection="1">
      <alignment horizontal="center" vertical="center" wrapText="1"/>
      <protection locked="0"/>
    </xf>
    <xf numFmtId="0" fontId="85" fillId="6" borderId="29" xfId="0" applyFont="1" applyFill="1" applyBorder="1" applyAlignment="1" applyProtection="1">
      <alignment horizontal="center" vertical="center" wrapText="1"/>
      <protection/>
    </xf>
    <xf numFmtId="0" fontId="88" fillId="31" borderId="29" xfId="56" applyFont="1" applyBorder="1" applyAlignment="1" applyProtection="1">
      <alignment horizontal="center" vertical="center"/>
      <protection locked="0"/>
    </xf>
    <xf numFmtId="0" fontId="88" fillId="35" borderId="29" xfId="56" applyFont="1" applyFill="1" applyBorder="1" applyAlignment="1" applyProtection="1">
      <alignment horizontal="center"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5" fillId="6" borderId="33" xfId="0" applyFont="1" applyFill="1" applyBorder="1" applyAlignment="1" applyProtection="1">
      <alignment horizontal="center" vertical="center"/>
      <protection/>
    </xf>
    <xf numFmtId="0" fontId="85" fillId="6" borderId="26" xfId="0" applyFont="1" applyFill="1" applyBorder="1" applyAlignment="1" applyProtection="1">
      <alignment horizontal="center" vertical="center"/>
      <protection/>
    </xf>
    <xf numFmtId="0" fontId="85" fillId="6" borderId="28" xfId="0" applyFont="1" applyFill="1" applyBorder="1" applyAlignment="1" applyProtection="1">
      <alignment horizontal="center" vertical="center" wrapText="1"/>
      <protection/>
    </xf>
    <xf numFmtId="0" fontId="70" fillId="31" borderId="29" xfId="56" applyBorder="1" applyAlignment="1" applyProtection="1">
      <alignment horizontal="center" vertical="center"/>
      <protection locked="0"/>
    </xf>
    <xf numFmtId="10" fontId="70" fillId="31" borderId="29" xfId="56" applyNumberFormat="1" applyBorder="1" applyAlignment="1" applyProtection="1">
      <alignment horizontal="center" vertical="center"/>
      <protection locked="0"/>
    </xf>
    <xf numFmtId="0" fontId="70" fillId="35" borderId="29" xfId="56" applyFill="1" applyBorder="1" applyAlignment="1" applyProtection="1">
      <alignment horizontal="center" vertical="center"/>
      <protection locked="0"/>
    </xf>
    <xf numFmtId="10" fontId="70" fillId="35" borderId="29" xfId="56" applyNumberFormat="1" applyFill="1" applyBorder="1" applyAlignment="1" applyProtection="1">
      <alignment horizontal="center" vertical="center"/>
      <protection locked="0"/>
    </xf>
    <xf numFmtId="0" fontId="85" fillId="6" borderId="34" xfId="0" applyFont="1" applyFill="1" applyBorder="1" applyAlignment="1" applyProtection="1">
      <alignment horizontal="center" vertical="center" wrapText="1"/>
      <protection/>
    </xf>
    <xf numFmtId="0" fontId="85" fillId="6" borderId="35" xfId="0" applyFont="1" applyFill="1" applyBorder="1" applyAlignment="1" applyProtection="1">
      <alignment horizontal="center" vertical="center" wrapText="1"/>
      <protection/>
    </xf>
    <xf numFmtId="0" fontId="85" fillId="6" borderId="36" xfId="0" applyFont="1" applyFill="1" applyBorder="1" applyAlignment="1" applyProtection="1">
      <alignment horizontal="center" vertical="center" wrapText="1"/>
      <protection/>
    </xf>
    <xf numFmtId="0" fontId="88" fillId="31" borderId="35" xfId="56" applyFont="1" applyBorder="1" applyAlignment="1" applyProtection="1">
      <alignment vertical="center" wrapText="1"/>
      <protection locked="0"/>
    </xf>
    <xf numFmtId="0" fontId="88" fillId="31" borderId="36" xfId="56" applyFont="1" applyBorder="1" applyAlignment="1" applyProtection="1">
      <alignment horizontal="center" vertical="center"/>
      <protection locked="0"/>
    </xf>
    <xf numFmtId="0" fontId="70" fillId="35" borderId="29" xfId="56" applyFill="1" applyBorder="1" applyAlignment="1" applyProtection="1">
      <alignment/>
      <protection locked="0"/>
    </xf>
    <xf numFmtId="0" fontId="88" fillId="35" borderId="35" xfId="56" applyFont="1" applyFill="1" applyBorder="1" applyAlignment="1" applyProtection="1">
      <alignment vertical="center" wrapText="1"/>
      <protection locked="0"/>
    </xf>
    <xf numFmtId="0" fontId="88" fillId="35" borderId="36"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67" fillId="33" borderId="10" xfId="53" applyFill="1" applyBorder="1" applyAlignment="1" applyProtection="1">
      <alignment/>
      <protection locked="0"/>
    </xf>
    <xf numFmtId="0" fontId="74" fillId="0" borderId="0" xfId="0" applyFont="1" applyAlignment="1">
      <alignment vertical="center"/>
    </xf>
    <xf numFmtId="0" fontId="82" fillId="33" borderId="10" xfId="0" applyFont="1" applyFill="1" applyBorder="1" applyAlignment="1" applyProtection="1">
      <alignment horizontal="center" vertical="top" wrapText="1"/>
      <protection/>
    </xf>
    <xf numFmtId="0" fontId="15" fillId="33" borderId="10" xfId="0" applyFont="1" applyFill="1" applyBorder="1" applyAlignment="1" applyProtection="1">
      <alignment horizontal="right" vertical="top" wrapText="1"/>
      <protection/>
    </xf>
    <xf numFmtId="0" fontId="15" fillId="0" borderId="10" xfId="0" applyFont="1" applyFill="1" applyBorder="1" applyAlignment="1">
      <alignment horizontal="right" vertical="top"/>
    </xf>
    <xf numFmtId="9" fontId="16" fillId="4" borderId="10" xfId="0" applyNumberFormat="1" applyFont="1" applyFill="1" applyBorder="1" applyAlignment="1" applyProtection="1">
      <alignment vertical="top"/>
      <protection/>
    </xf>
    <xf numFmtId="9" fontId="15" fillId="33" borderId="10" xfId="0" applyNumberFormat="1" applyFont="1" applyFill="1" applyBorder="1" applyAlignment="1" applyProtection="1">
      <alignment horizontal="right" vertical="top" wrapText="1"/>
      <protection/>
    </xf>
    <xf numFmtId="0" fontId="58" fillId="0" borderId="0" xfId="39" applyFill="1" applyAlignment="1">
      <alignment/>
    </xf>
    <xf numFmtId="0" fontId="2" fillId="0" borderId="37" xfId="0" applyNumberFormat="1" applyFont="1" applyFill="1" applyBorder="1" applyAlignment="1" applyProtection="1">
      <alignment vertical="center" wrapText="1"/>
      <protection locked="0"/>
    </xf>
    <xf numFmtId="0" fontId="2" fillId="0" borderId="20" xfId="0" applyNumberFormat="1" applyFont="1" applyFill="1" applyBorder="1" applyAlignment="1" applyProtection="1">
      <alignment vertical="center" wrapText="1"/>
      <protection locked="0"/>
    </xf>
    <xf numFmtId="0" fontId="89" fillId="10" borderId="15" xfId="0" applyFont="1" applyFill="1" applyBorder="1" applyAlignment="1">
      <alignment vertical="center"/>
    </xf>
    <xf numFmtId="0" fontId="90" fillId="0" borderId="0" xfId="0" applyFont="1" applyAlignment="1" applyProtection="1">
      <alignment/>
      <protection/>
    </xf>
    <xf numFmtId="0" fontId="75" fillId="33" borderId="22" xfId="0" applyFont="1" applyFill="1" applyBorder="1" applyAlignment="1">
      <alignment horizontal="center" vertical="center"/>
    </xf>
    <xf numFmtId="0" fontId="58" fillId="0" borderId="0" xfId="39" applyFill="1" applyBorder="1" applyAlignment="1">
      <alignment vertical="center" wrapText="1"/>
    </xf>
    <xf numFmtId="0" fontId="0" fillId="0" borderId="0" xfId="0" applyFill="1" applyBorder="1" applyAlignment="1">
      <alignment vertical="center"/>
    </xf>
    <xf numFmtId="0" fontId="70" fillId="31" borderId="29" xfId="56" applyBorder="1" applyAlignment="1" applyProtection="1">
      <alignment vertical="center"/>
      <protection locked="0"/>
    </xf>
    <xf numFmtId="0" fontId="70" fillId="35" borderId="29" xfId="56" applyFill="1" applyBorder="1" applyAlignment="1" applyProtection="1">
      <alignment vertical="center"/>
      <protection locked="0"/>
    </xf>
    <xf numFmtId="0" fontId="15" fillId="0" borderId="10" xfId="0" applyFont="1" applyFill="1" applyBorder="1" applyAlignment="1" applyProtection="1">
      <alignment vertical="top" wrapText="1"/>
      <protection/>
    </xf>
    <xf numFmtId="0" fontId="2" fillId="33" borderId="23"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xf>
    <xf numFmtId="0" fontId="2" fillId="0" borderId="0" xfId="0" applyFont="1" applyAlignment="1">
      <alignment wrapText="1"/>
    </xf>
    <xf numFmtId="0" fontId="2" fillId="16" borderId="18" xfId="0" applyFont="1" applyFill="1" applyBorder="1" applyAlignment="1" applyProtection="1">
      <alignment vertical="top" wrapText="1"/>
      <protection/>
    </xf>
    <xf numFmtId="0" fontId="2" fillId="16" borderId="15" xfId="0" applyFont="1" applyFill="1" applyBorder="1" applyAlignment="1" applyProtection="1">
      <alignment vertical="top" wrapText="1"/>
      <protection/>
    </xf>
    <xf numFmtId="0" fontId="3" fillId="16" borderId="15" xfId="0" applyFont="1" applyFill="1" applyBorder="1" applyAlignment="1" applyProtection="1">
      <alignment vertical="top" wrapText="1"/>
      <protection/>
    </xf>
    <xf numFmtId="0" fontId="2" fillId="16" borderId="17" xfId="0" applyFont="1" applyFill="1" applyBorder="1" applyAlignment="1" applyProtection="1">
      <alignment horizontal="left" vertical="center" wrapText="1"/>
      <protection/>
    </xf>
    <xf numFmtId="0" fontId="2" fillId="16" borderId="14" xfId="0" applyFont="1" applyFill="1" applyBorder="1" applyAlignment="1" applyProtection="1">
      <alignment vertical="top" wrapText="1"/>
      <protection/>
    </xf>
    <xf numFmtId="0" fontId="2" fillId="16" borderId="0" xfId="0" applyFont="1" applyFill="1" applyBorder="1" applyAlignment="1" applyProtection="1">
      <alignment vertical="top" wrapText="1"/>
      <protection/>
    </xf>
    <xf numFmtId="0" fontId="2" fillId="16" borderId="0" xfId="0" applyFont="1" applyFill="1" applyBorder="1" applyAlignment="1" applyProtection="1">
      <alignment horizontal="left" vertical="center" wrapText="1"/>
      <protection/>
    </xf>
    <xf numFmtId="0" fontId="2" fillId="16" borderId="13" xfId="0" applyFont="1" applyFill="1" applyBorder="1" applyAlignment="1" applyProtection="1">
      <alignment horizontal="left" vertical="center" wrapText="1"/>
      <protection/>
    </xf>
    <xf numFmtId="0" fontId="2" fillId="16" borderId="0" xfId="0" applyFont="1" applyFill="1" applyBorder="1" applyAlignment="1" applyProtection="1">
      <alignment horizontal="left" vertical="top" wrapText="1"/>
      <protection/>
    </xf>
    <xf numFmtId="187" fontId="2" fillId="36" borderId="31" xfId="0" applyNumberFormat="1" applyFont="1" applyFill="1" applyBorder="1" applyAlignment="1" applyProtection="1">
      <alignment wrapText="1"/>
      <protection/>
    </xf>
    <xf numFmtId="0" fontId="3" fillId="36" borderId="38" xfId="0" applyFont="1" applyFill="1" applyBorder="1" applyAlignment="1" applyProtection="1">
      <alignment horizontal="right" vertical="center" wrapText="1"/>
      <protection/>
    </xf>
    <xf numFmtId="0" fontId="3" fillId="36" borderId="39" xfId="0" applyFont="1" applyFill="1" applyBorder="1" applyAlignment="1" applyProtection="1">
      <alignment horizontal="right" vertical="center" wrapText="1"/>
      <protection/>
    </xf>
    <xf numFmtId="0" fontId="2" fillId="36" borderId="29" xfId="0" applyFont="1" applyFill="1" applyBorder="1" applyAlignment="1" applyProtection="1">
      <alignment vertical="top" wrapText="1"/>
      <protection/>
    </xf>
    <xf numFmtId="0" fontId="3" fillId="36" borderId="30" xfId="0" applyFont="1" applyFill="1" applyBorder="1" applyAlignment="1" applyProtection="1">
      <alignment horizontal="center" vertical="center" wrapText="1"/>
      <protection/>
    </xf>
    <xf numFmtId="0" fontId="2" fillId="0" borderId="0" xfId="0" applyFont="1" applyFill="1" applyAlignment="1">
      <alignment/>
    </xf>
    <xf numFmtId="188" fontId="3" fillId="36" borderId="27" xfId="0" applyNumberFormat="1" applyFont="1" applyFill="1" applyBorder="1" applyAlignment="1" applyProtection="1">
      <alignment vertical="top" wrapText="1"/>
      <protection/>
    </xf>
    <xf numFmtId="0" fontId="3" fillId="36" borderId="40" xfId="0" applyFont="1" applyFill="1" applyBorder="1" applyAlignment="1" applyProtection="1">
      <alignment horizontal="right" vertical="center" wrapText="1"/>
      <protection/>
    </xf>
    <xf numFmtId="0" fontId="3" fillId="36" borderId="41" xfId="0" applyFont="1" applyFill="1" applyBorder="1" applyAlignment="1" applyProtection="1">
      <alignment horizontal="right" vertical="center" wrapText="1"/>
      <protection/>
    </xf>
    <xf numFmtId="188" fontId="2" fillId="36" borderId="31" xfId="0" applyNumberFormat="1" applyFont="1" applyFill="1" applyBorder="1" applyAlignment="1" applyProtection="1">
      <alignment vertical="top" wrapText="1"/>
      <protection/>
    </xf>
    <xf numFmtId="3" fontId="2" fillId="36" borderId="31" xfId="0" applyNumberFormat="1" applyFont="1" applyFill="1" applyBorder="1" applyAlignment="1" applyProtection="1">
      <alignment vertical="top" wrapText="1"/>
      <protection/>
    </xf>
    <xf numFmtId="0" fontId="2" fillId="36" borderId="42" xfId="0" applyFont="1" applyFill="1" applyBorder="1" applyAlignment="1" applyProtection="1">
      <alignment vertical="top" wrapText="1"/>
      <protection/>
    </xf>
    <xf numFmtId="188" fontId="2" fillId="36" borderId="26" xfId="0" applyNumberFormat="1"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3" fillId="36" borderId="44"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wrapText="1"/>
      <protection/>
    </xf>
    <xf numFmtId="0" fontId="3" fillId="36" borderId="45" xfId="0" applyFont="1" applyFill="1" applyBorder="1" applyAlignment="1" applyProtection="1">
      <alignment horizontal="center" vertical="center" wrapText="1"/>
      <protection/>
    </xf>
    <xf numFmtId="9" fontId="2" fillId="0" borderId="0" xfId="60" applyFont="1" applyFill="1" applyAlignment="1">
      <alignment/>
    </xf>
    <xf numFmtId="0" fontId="3" fillId="16" borderId="0" xfId="0" applyFont="1" applyFill="1" applyBorder="1" applyAlignment="1" applyProtection="1">
      <alignment vertical="top" wrapText="1"/>
      <protection/>
    </xf>
    <xf numFmtId="0" fontId="2" fillId="16" borderId="0" xfId="0" applyFont="1" applyFill="1" applyBorder="1" applyAlignment="1" applyProtection="1">
      <alignment/>
      <protection/>
    </xf>
    <xf numFmtId="0" fontId="2" fillId="16" borderId="0" xfId="0" applyFont="1" applyFill="1" applyBorder="1" applyAlignment="1" applyProtection="1">
      <alignment horizontal="left" vertical="center"/>
      <protection/>
    </xf>
    <xf numFmtId="0" fontId="2" fillId="16" borderId="13" xfId="0" applyFont="1" applyFill="1" applyBorder="1" applyAlignment="1">
      <alignment horizontal="left" vertical="center"/>
    </xf>
    <xf numFmtId="0" fontId="2" fillId="16" borderId="16" xfId="0" applyFont="1" applyFill="1" applyBorder="1" applyAlignment="1">
      <alignment/>
    </xf>
    <xf numFmtId="0" fontId="2" fillId="16" borderId="12" xfId="0" applyFont="1" applyFill="1" applyBorder="1" applyAlignment="1">
      <alignment/>
    </xf>
    <xf numFmtId="0" fontId="2" fillId="16" borderId="12" xfId="0" applyFont="1" applyFill="1" applyBorder="1" applyAlignment="1">
      <alignment horizontal="left" vertical="center"/>
    </xf>
    <xf numFmtId="0" fontId="2" fillId="16" borderId="19" xfId="0" applyFont="1" applyFill="1" applyBorder="1" applyAlignment="1">
      <alignment horizontal="left" vertical="center"/>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vertical="top" wrapText="1"/>
      <protection/>
    </xf>
    <xf numFmtId="0" fontId="1" fillId="16" borderId="18" xfId="0" applyFont="1" applyFill="1" applyBorder="1" applyAlignment="1" applyProtection="1">
      <alignment vertical="top" wrapText="1"/>
      <protection/>
    </xf>
    <xf numFmtId="0" fontId="1" fillId="16" borderId="15" xfId="0" applyFont="1" applyFill="1" applyBorder="1" applyAlignment="1" applyProtection="1">
      <alignment vertical="top" wrapText="1"/>
      <protection/>
    </xf>
    <xf numFmtId="0" fontId="1" fillId="16" borderId="17" xfId="0" applyFont="1" applyFill="1" applyBorder="1" applyAlignment="1" applyProtection="1">
      <alignment vertical="top" wrapText="1"/>
      <protection/>
    </xf>
    <xf numFmtId="0" fontId="15" fillId="16" borderId="14" xfId="0" applyFont="1" applyFill="1" applyBorder="1" applyAlignment="1" applyProtection="1">
      <alignment vertical="top" wrapText="1"/>
      <protection/>
    </xf>
    <xf numFmtId="0" fontId="15" fillId="16" borderId="0" xfId="0" applyFont="1" applyFill="1" applyBorder="1" applyAlignment="1" applyProtection="1">
      <alignment vertical="top" wrapText="1"/>
      <protection/>
    </xf>
    <xf numFmtId="0" fontId="15" fillId="16" borderId="13" xfId="0" applyFont="1" applyFill="1" applyBorder="1" applyAlignment="1" applyProtection="1">
      <alignment vertical="top" wrapText="1"/>
      <protection/>
    </xf>
    <xf numFmtId="0" fontId="15" fillId="36" borderId="10" xfId="0" applyFont="1" applyFill="1" applyBorder="1" applyAlignment="1" applyProtection="1">
      <alignment vertical="top" wrapText="1"/>
      <protection/>
    </xf>
    <xf numFmtId="0" fontId="15" fillId="36" borderId="46" xfId="0" applyFont="1" applyFill="1" applyBorder="1" applyAlignment="1" applyProtection="1">
      <alignment vertical="top" wrapText="1"/>
      <protection/>
    </xf>
    <xf numFmtId="0" fontId="16" fillId="36" borderId="22" xfId="0" applyFont="1" applyFill="1" applyBorder="1" applyAlignment="1" applyProtection="1">
      <alignment horizontal="center" vertical="top" wrapText="1"/>
      <protection/>
    </xf>
    <xf numFmtId="0" fontId="16" fillId="36" borderId="22" xfId="0" applyFont="1" applyFill="1" applyBorder="1" applyAlignment="1" applyProtection="1">
      <alignment vertical="top" wrapText="1"/>
      <protection/>
    </xf>
    <xf numFmtId="0" fontId="25" fillId="0" borderId="0" xfId="0" applyFont="1" applyBorder="1" applyAlignment="1">
      <alignment vertical="top" wrapText="1"/>
    </xf>
    <xf numFmtId="0" fontId="25" fillId="0" borderId="0" xfId="0" applyNumberFormat="1" applyFont="1" applyBorder="1" applyAlignment="1">
      <alignment vertical="top" wrapText="1"/>
    </xf>
    <xf numFmtId="0" fontId="15" fillId="36" borderId="21" xfId="0" applyFont="1" applyFill="1" applyBorder="1" applyAlignment="1" applyProtection="1">
      <alignment vertical="top" wrapText="1"/>
      <protection/>
    </xf>
    <xf numFmtId="0" fontId="25" fillId="0" borderId="0" xfId="0" applyNumberFormat="1" applyFont="1" applyFill="1" applyBorder="1" applyAlignment="1">
      <alignment vertical="top" wrapText="1"/>
    </xf>
    <xf numFmtId="0" fontId="2" fillId="0" borderId="10" xfId="0" applyFont="1" applyBorder="1" applyAlignment="1">
      <alignment horizontal="left" vertical="top"/>
    </xf>
    <xf numFmtId="0" fontId="16" fillId="16" borderId="0" xfId="0" applyFont="1" applyFill="1" applyBorder="1" applyAlignment="1" applyProtection="1">
      <alignment vertical="top" wrapText="1"/>
      <protection/>
    </xf>
    <xf numFmtId="0" fontId="15" fillId="16" borderId="0" xfId="0" applyFont="1" applyFill="1" applyBorder="1" applyAlignment="1" applyProtection="1">
      <alignment/>
      <protection/>
    </xf>
    <xf numFmtId="0" fontId="0" fillId="16" borderId="13" xfId="0" applyFill="1" applyBorder="1" applyAlignment="1">
      <alignment/>
    </xf>
    <xf numFmtId="0" fontId="0" fillId="16" borderId="16" xfId="0" applyFill="1" applyBorder="1" applyAlignment="1">
      <alignment/>
    </xf>
    <xf numFmtId="0" fontId="0" fillId="16" borderId="12" xfId="0" applyFill="1" applyBorder="1" applyAlignment="1">
      <alignment/>
    </xf>
    <xf numFmtId="0" fontId="0" fillId="16" borderId="19" xfId="0" applyFill="1" applyBorder="1" applyAlignment="1">
      <alignment/>
    </xf>
    <xf numFmtId="0" fontId="15" fillId="33" borderId="22" xfId="0" applyFont="1" applyFill="1" applyBorder="1" applyAlignment="1" applyProtection="1">
      <alignment vertical="center" wrapText="1"/>
      <protection/>
    </xf>
    <xf numFmtId="0" fontId="15" fillId="0" borderId="10" xfId="0" applyFont="1" applyFill="1" applyBorder="1" applyAlignment="1" applyProtection="1">
      <alignment horizontal="right" vertical="top" wrapText="1"/>
      <protection/>
    </xf>
    <xf numFmtId="9" fontId="3" fillId="0" borderId="10" xfId="0" applyNumberFormat="1" applyFont="1" applyFill="1" applyBorder="1" applyAlignment="1" applyProtection="1">
      <alignment vertical="top"/>
      <protection/>
    </xf>
    <xf numFmtId="0" fontId="2" fillId="0" borderId="14" xfId="0" applyFont="1" applyFill="1" applyBorder="1" applyAlignment="1" applyProtection="1">
      <alignment horizontal="left" vertical="top"/>
      <protection/>
    </xf>
    <xf numFmtId="0" fontId="0" fillId="0" borderId="0" xfId="0" applyFill="1" applyAlignment="1">
      <alignment vertical="top"/>
    </xf>
    <xf numFmtId="0" fontId="16" fillId="0" borderId="10" xfId="0" applyFont="1" applyFill="1" applyBorder="1" applyAlignment="1" applyProtection="1">
      <alignment horizontal="center" vertical="top" wrapText="1"/>
      <protection/>
    </xf>
    <xf numFmtId="9" fontId="2" fillId="0" borderId="10" xfId="0" applyNumberFormat="1" applyFont="1" applyFill="1" applyBorder="1" applyAlignment="1" applyProtection="1">
      <alignment horizontal="right" vertical="top" wrapText="1"/>
      <protection/>
    </xf>
    <xf numFmtId="0" fontId="4" fillId="0" borderId="10" xfId="0" applyFont="1" applyFill="1" applyBorder="1" applyAlignment="1">
      <alignment horizontal="right" vertical="top"/>
    </xf>
    <xf numFmtId="0" fontId="15" fillId="0" borderId="10" xfId="0" applyFont="1" applyFill="1" applyBorder="1" applyAlignment="1">
      <alignment horizontal="right" vertical="top" wrapText="1"/>
    </xf>
    <xf numFmtId="0" fontId="15" fillId="0" borderId="18" xfId="0" applyFont="1" applyFill="1" applyBorder="1" applyAlignment="1">
      <alignment vertical="top" wrapText="1"/>
    </xf>
    <xf numFmtId="0" fontId="15" fillId="0" borderId="14" xfId="0" applyFont="1" applyFill="1" applyBorder="1" applyAlignment="1">
      <alignment vertical="top" wrapText="1"/>
    </xf>
    <xf numFmtId="0" fontId="15" fillId="0" borderId="23" xfId="0" applyFont="1" applyFill="1" applyBorder="1" applyAlignment="1">
      <alignment vertical="top" wrapText="1"/>
    </xf>
    <xf numFmtId="188" fontId="2" fillId="0" borderId="29" xfId="0" applyNumberFormat="1" applyFont="1" applyFill="1" applyBorder="1" applyAlignment="1" applyProtection="1">
      <alignment vertical="top" wrapText="1"/>
      <protection/>
    </xf>
    <xf numFmtId="188" fontId="2" fillId="0" borderId="38" xfId="0" applyNumberFormat="1" applyFont="1" applyFill="1" applyBorder="1" applyAlignment="1" applyProtection="1">
      <alignment vertical="top" wrapText="1"/>
      <protection/>
    </xf>
    <xf numFmtId="188" fontId="3" fillId="0" borderId="0" xfId="0" applyNumberFormat="1" applyFont="1" applyFill="1" applyBorder="1" applyAlignment="1" applyProtection="1">
      <alignment vertical="top" wrapText="1"/>
      <protection/>
    </xf>
    <xf numFmtId="188" fontId="3" fillId="0" borderId="0" xfId="0" applyNumberFormat="1" applyFont="1" applyFill="1" applyBorder="1" applyAlignment="1" applyProtection="1">
      <alignment horizontal="center" vertical="top" wrapText="1"/>
      <protection/>
    </xf>
    <xf numFmtId="14" fontId="2" fillId="33" borderId="37" xfId="0" applyNumberFormat="1"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3" fillId="10" borderId="13" xfId="0" applyFont="1" applyFill="1" applyBorder="1" applyAlignment="1" applyProtection="1">
      <alignment horizontal="right" vertical="center" wrapText="1"/>
      <protection/>
    </xf>
    <xf numFmtId="0" fontId="3" fillId="10" borderId="14" xfId="0" applyFont="1" applyFill="1" applyBorder="1" applyAlignment="1" applyProtection="1">
      <alignment horizontal="right" vertical="center" wrapText="1"/>
      <protection/>
    </xf>
    <xf numFmtId="0" fontId="3" fillId="10" borderId="0" xfId="0" applyFont="1" applyFill="1" applyBorder="1" applyAlignment="1" applyProtection="1">
      <alignment horizontal="right" vertical="center" wrapText="1"/>
      <protection/>
    </xf>
    <xf numFmtId="0" fontId="3" fillId="10" borderId="13" xfId="0" applyFont="1" applyFill="1" applyBorder="1" applyAlignment="1" applyProtection="1">
      <alignment horizontal="center" vertical="center" wrapText="1"/>
      <protection/>
    </xf>
    <xf numFmtId="0" fontId="3" fillId="10" borderId="14" xfId="0" applyFont="1" applyFill="1" applyBorder="1" applyAlignment="1" applyProtection="1">
      <alignment horizontal="center" vertical="center" wrapText="1"/>
      <protection/>
    </xf>
    <xf numFmtId="0" fontId="2" fillId="36" borderId="47" xfId="0" applyFont="1" applyFill="1" applyBorder="1" applyAlignment="1" applyProtection="1">
      <alignment vertical="top" wrapText="1"/>
      <protection/>
    </xf>
    <xf numFmtId="0" fontId="0" fillId="0" borderId="47" xfId="0" applyBorder="1" applyAlignment="1">
      <alignment vertical="top" wrapText="1"/>
    </xf>
    <xf numFmtId="0" fontId="0" fillId="0" borderId="29" xfId="0" applyBorder="1" applyAlignment="1">
      <alignment vertical="top" wrapText="1"/>
    </xf>
    <xf numFmtId="0" fontId="2" fillId="36" borderId="45" xfId="0" applyFont="1" applyFill="1" applyBorder="1" applyAlignment="1" applyProtection="1">
      <alignment vertical="top" wrapText="1"/>
      <protection/>
    </xf>
    <xf numFmtId="0" fontId="0" fillId="0" borderId="48" xfId="0" applyBorder="1" applyAlignment="1">
      <alignment vertical="top" wrapText="1"/>
    </xf>
    <xf numFmtId="0" fontId="0" fillId="0" borderId="49" xfId="0" applyBorder="1" applyAlignment="1">
      <alignment vertical="top" wrapText="1"/>
    </xf>
    <xf numFmtId="0" fontId="2" fillId="36" borderId="50" xfId="0" applyFont="1" applyFill="1" applyBorder="1" applyAlignment="1" applyProtection="1">
      <alignment vertical="top" wrapText="1"/>
      <protection/>
    </xf>
    <xf numFmtId="0" fontId="2" fillId="36" borderId="51" xfId="0" applyFont="1" applyFill="1" applyBorder="1" applyAlignment="1" applyProtection="1">
      <alignment vertical="top" wrapText="1"/>
      <protection/>
    </xf>
    <xf numFmtId="0" fontId="0" fillId="0" borderId="28" xfId="0" applyBorder="1" applyAlignment="1">
      <alignment vertical="top" wrapText="1"/>
    </xf>
    <xf numFmtId="0" fontId="3" fillId="36" borderId="52" xfId="0" applyFont="1" applyFill="1" applyBorder="1" applyAlignment="1" applyProtection="1">
      <alignment horizontal="center" vertical="center" wrapText="1"/>
      <protection/>
    </xf>
    <xf numFmtId="0" fontId="3" fillId="36" borderId="32" xfId="0" applyFont="1" applyFill="1" applyBorder="1" applyAlignment="1" applyProtection="1">
      <alignment horizontal="center" vertical="center" wrapText="1"/>
      <protection/>
    </xf>
    <xf numFmtId="0" fontId="3" fillId="16" borderId="0" xfId="0" applyFont="1" applyFill="1" applyBorder="1" applyAlignment="1" applyProtection="1">
      <alignment horizontal="left" vertical="center" wrapText="1"/>
      <protection/>
    </xf>
    <xf numFmtId="0" fontId="14" fillId="33" borderId="53" xfId="0" applyFont="1" applyFill="1" applyBorder="1" applyAlignment="1" applyProtection="1">
      <alignment horizontal="center"/>
      <protection/>
    </xf>
    <xf numFmtId="0" fontId="14" fillId="33" borderId="40" xfId="0" applyFont="1" applyFill="1" applyBorder="1" applyAlignment="1" applyProtection="1">
      <alignment horizontal="center"/>
      <protection/>
    </xf>
    <xf numFmtId="0" fontId="14" fillId="33" borderId="23" xfId="0" applyFont="1" applyFill="1" applyBorder="1" applyAlignment="1" applyProtection="1">
      <alignment horizontal="center"/>
      <protection/>
    </xf>
    <xf numFmtId="0" fontId="11" fillId="16" borderId="0" xfId="0" applyFont="1" applyFill="1" applyBorder="1" applyAlignment="1" applyProtection="1">
      <alignment vertical="top" wrapText="1"/>
      <protection/>
    </xf>
    <xf numFmtId="0" fontId="3" fillId="36" borderId="53" xfId="0" applyFont="1" applyFill="1" applyBorder="1" applyAlignment="1" applyProtection="1">
      <alignment horizontal="center" vertical="top" wrapText="1"/>
      <protection/>
    </xf>
    <xf numFmtId="0" fontId="3" fillId="36" borderId="40" xfId="0" applyFont="1" applyFill="1" applyBorder="1" applyAlignment="1" applyProtection="1">
      <alignment horizontal="center" vertical="top" wrapText="1"/>
      <protection/>
    </xf>
    <xf numFmtId="0" fontId="3" fillId="36" borderId="23" xfId="0" applyFont="1" applyFill="1" applyBorder="1" applyAlignment="1" applyProtection="1">
      <alignment horizontal="center" vertical="top" wrapText="1"/>
      <protection/>
    </xf>
    <xf numFmtId="0" fontId="10" fillId="16" borderId="0" xfId="0" applyFont="1" applyFill="1" applyBorder="1" applyAlignment="1" applyProtection="1">
      <alignment horizontal="center"/>
      <protection/>
    </xf>
    <xf numFmtId="0" fontId="10" fillId="16" borderId="13" xfId="0" applyFont="1" applyFill="1" applyBorder="1" applyAlignment="1" applyProtection="1">
      <alignment horizontal="center" wrapText="1"/>
      <protection/>
    </xf>
    <xf numFmtId="0" fontId="10" fillId="16" borderId="0" xfId="0" applyFont="1" applyFill="1" applyBorder="1" applyAlignment="1" applyProtection="1">
      <alignment horizontal="center" wrapText="1"/>
      <protection/>
    </xf>
    <xf numFmtId="188" fontId="15" fillId="36" borderId="53" xfId="0" applyNumberFormat="1" applyFont="1" applyFill="1" applyBorder="1" applyAlignment="1" applyProtection="1">
      <alignment horizontal="center" vertical="top" wrapText="1"/>
      <protection locked="0"/>
    </xf>
    <xf numFmtId="188" fontId="15" fillId="36" borderId="40" xfId="0" applyNumberFormat="1" applyFont="1" applyFill="1" applyBorder="1" applyAlignment="1" applyProtection="1">
      <alignment horizontal="center" vertical="top" wrapText="1"/>
      <protection locked="0"/>
    </xf>
    <xf numFmtId="188" fontId="15" fillId="36" borderId="23" xfId="0" applyNumberFormat="1" applyFont="1" applyFill="1" applyBorder="1" applyAlignment="1" applyProtection="1">
      <alignment horizontal="center" vertical="top" wrapText="1"/>
      <protection locked="0"/>
    </xf>
    <xf numFmtId="0" fontId="15" fillId="36" borderId="53" xfId="0" applyFont="1" applyFill="1" applyBorder="1" applyAlignment="1" applyProtection="1">
      <alignment horizontal="left" vertical="top" wrapText="1"/>
      <protection locked="0"/>
    </xf>
    <xf numFmtId="0" fontId="15" fillId="36" borderId="40" xfId="0" applyFont="1" applyFill="1" applyBorder="1" applyAlignment="1" applyProtection="1">
      <alignment horizontal="left" vertical="top" wrapText="1"/>
      <protection locked="0"/>
    </xf>
    <xf numFmtId="0" fontId="15" fillId="36" borderId="23" xfId="0" applyFont="1" applyFill="1" applyBorder="1" applyAlignment="1" applyProtection="1">
      <alignment horizontal="left" vertical="top" wrapText="1"/>
      <protection locked="0"/>
    </xf>
    <xf numFmtId="0" fontId="5" fillId="16" borderId="0" xfId="0" applyFont="1" applyFill="1" applyBorder="1" applyAlignment="1" applyProtection="1">
      <alignment horizontal="left" vertical="top" wrapText="1"/>
      <protection/>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36" borderId="53" xfId="0" applyFont="1" applyFill="1" applyBorder="1" applyAlignment="1" applyProtection="1">
      <alignment vertical="top" wrapText="1"/>
      <protection locked="0"/>
    </xf>
    <xf numFmtId="0" fontId="2" fillId="36" borderId="40" xfId="0" applyFont="1" applyFill="1" applyBorder="1" applyAlignment="1" applyProtection="1">
      <alignment vertical="top" wrapText="1"/>
      <protection locked="0"/>
    </xf>
    <xf numFmtId="0" fontId="2" fillId="36" borderId="23" xfId="0" applyFont="1" applyFill="1" applyBorder="1" applyAlignment="1" applyProtection="1">
      <alignment vertical="top" wrapText="1"/>
      <protection locked="0"/>
    </xf>
    <xf numFmtId="3" fontId="2" fillId="36" borderId="53" xfId="0" applyNumberFormat="1" applyFont="1" applyFill="1" applyBorder="1" applyAlignment="1" applyProtection="1">
      <alignment vertical="top" wrapText="1"/>
      <protection locked="0"/>
    </xf>
    <xf numFmtId="3" fontId="2" fillId="36" borderId="40" xfId="0" applyNumberFormat="1" applyFont="1" applyFill="1" applyBorder="1" applyAlignment="1" applyProtection="1">
      <alignment vertical="top" wrapText="1"/>
      <protection locked="0"/>
    </xf>
    <xf numFmtId="3" fontId="2" fillId="36" borderId="23" xfId="0" applyNumberFormat="1" applyFont="1" applyFill="1" applyBorder="1" applyAlignment="1" applyProtection="1">
      <alignment vertical="top" wrapText="1"/>
      <protection locked="0"/>
    </xf>
    <xf numFmtId="0" fontId="3" fillId="16"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36" borderId="47" xfId="0" applyFont="1" applyFill="1" applyBorder="1" applyAlignment="1" applyProtection="1">
      <alignment horizontal="left" vertical="top" wrapText="1"/>
      <protection/>
    </xf>
    <xf numFmtId="0" fontId="15" fillId="36" borderId="31" xfId="0" applyFont="1" applyFill="1" applyBorder="1" applyAlignment="1" applyProtection="1">
      <alignment horizontal="left" vertical="top" wrapText="1"/>
      <protection/>
    </xf>
    <xf numFmtId="0" fontId="16" fillId="36" borderId="41" xfId="0" applyFont="1" applyFill="1" applyBorder="1" applyAlignment="1" applyProtection="1">
      <alignment horizontal="center" vertical="top" wrapText="1"/>
      <protection/>
    </xf>
    <xf numFmtId="0" fontId="16" fillId="36" borderId="27" xfId="0" applyFont="1" applyFill="1" applyBorder="1" applyAlignment="1" applyProtection="1">
      <alignment horizontal="center" vertical="top" wrapText="1"/>
      <protection/>
    </xf>
    <xf numFmtId="0" fontId="15" fillId="36" borderId="52" xfId="0" applyFont="1" applyFill="1" applyBorder="1" applyAlignment="1" applyProtection="1">
      <alignment horizontal="left" vertical="top" wrapText="1"/>
      <protection/>
    </xf>
    <xf numFmtId="0" fontId="15" fillId="36" borderId="54" xfId="0" applyFont="1" applyFill="1" applyBorder="1" applyAlignment="1" applyProtection="1">
      <alignment horizontal="left" vertical="top" wrapText="1"/>
      <protection/>
    </xf>
    <xf numFmtId="0" fontId="11" fillId="16" borderId="15" xfId="0" applyFont="1" applyFill="1" applyBorder="1" applyAlignment="1" applyProtection="1">
      <alignment horizontal="left" vertical="top" wrapText="1"/>
      <protection/>
    </xf>
    <xf numFmtId="0" fontId="0" fillId="16" borderId="15" xfId="0" applyFill="1" applyBorder="1" applyAlignment="1">
      <alignment horizontal="left" vertical="top" wrapText="1"/>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5" fillId="36" borderId="53" xfId="0" applyFont="1" applyFill="1" applyBorder="1" applyAlignment="1" applyProtection="1">
      <alignment horizontal="left" vertical="top" wrapText="1"/>
      <protection/>
    </xf>
    <xf numFmtId="0" fontId="15" fillId="36" borderId="40" xfId="0" applyFont="1" applyFill="1" applyBorder="1" applyAlignment="1" applyProtection="1">
      <alignment horizontal="left" vertical="top" wrapText="1"/>
      <protection/>
    </xf>
    <xf numFmtId="0" fontId="15" fillId="36" borderId="23" xfId="0" applyFont="1" applyFill="1" applyBorder="1" applyAlignment="1" applyProtection="1">
      <alignment horizontal="left" vertical="top" wrapText="1"/>
      <protection/>
    </xf>
    <xf numFmtId="0" fontId="15" fillId="36" borderId="51" xfId="0" applyFont="1" applyFill="1" applyBorder="1" applyAlignment="1" applyProtection="1">
      <alignment horizontal="left" vertical="top" wrapText="1"/>
      <protection/>
    </xf>
    <xf numFmtId="0" fontId="15" fillId="36" borderId="36" xfId="0" applyFont="1" applyFill="1" applyBorder="1" applyAlignment="1" applyProtection="1">
      <alignment horizontal="left" vertical="top" wrapText="1"/>
      <protection/>
    </xf>
    <xf numFmtId="0" fontId="15" fillId="16" borderId="13" xfId="0" applyFont="1" applyFill="1" applyBorder="1" applyAlignment="1" applyProtection="1">
      <alignment horizontal="center" wrapText="1"/>
      <protection/>
    </xf>
    <xf numFmtId="0" fontId="15" fillId="16" borderId="0" xfId="0" applyFont="1" applyFill="1" applyBorder="1" applyAlignment="1" applyProtection="1">
      <alignment horizontal="center" wrapText="1"/>
      <protection/>
    </xf>
    <xf numFmtId="0" fontId="15" fillId="16" borderId="0" xfId="0" applyFont="1" applyFill="1" applyBorder="1" applyAlignment="1" applyProtection="1">
      <alignment horizontal="center"/>
      <protection/>
    </xf>
    <xf numFmtId="0" fontId="16" fillId="16" borderId="0" xfId="0" applyFont="1" applyFill="1" applyBorder="1" applyAlignment="1" applyProtection="1">
      <alignment horizontal="left" vertical="top" wrapText="1"/>
      <protection/>
    </xf>
    <xf numFmtId="0" fontId="11" fillId="16" borderId="0" xfId="0" applyFont="1" applyFill="1" applyBorder="1" applyAlignment="1" applyProtection="1">
      <alignment horizontal="left" vertical="top" wrapText="1"/>
      <protection/>
    </xf>
    <xf numFmtId="0" fontId="15" fillId="36" borderId="49" xfId="0" applyFont="1" applyFill="1" applyBorder="1" applyAlignment="1" applyProtection="1">
      <alignment horizontal="left" vertical="top" wrapText="1"/>
      <protection/>
    </xf>
    <xf numFmtId="0" fontId="15" fillId="36" borderId="55" xfId="0" applyFont="1" applyFill="1" applyBorder="1" applyAlignment="1" applyProtection="1">
      <alignment horizontal="left" vertical="top" wrapText="1"/>
      <protection/>
    </xf>
    <xf numFmtId="0" fontId="58" fillId="0" borderId="0" xfId="39" applyFill="1" applyBorder="1" applyAlignment="1">
      <alignment horizontal="left" vertical="top" wrapText="1"/>
    </xf>
    <xf numFmtId="0" fontId="3" fillId="16" borderId="0" xfId="0" applyFont="1" applyFill="1" applyAlignment="1">
      <alignment horizontal="left" wrapText="1"/>
    </xf>
    <xf numFmtId="0" fontId="3" fillId="16" borderId="0" xfId="0" applyFont="1" applyFill="1" applyAlignment="1">
      <alignment horizontal="left"/>
    </xf>
    <xf numFmtId="0" fontId="5" fillId="16" borderId="0" xfId="0" applyFont="1" applyFill="1" applyAlignment="1">
      <alignment horizontal="left"/>
    </xf>
    <xf numFmtId="0" fontId="15" fillId="0" borderId="51" xfId="0" applyFont="1" applyFill="1" applyBorder="1" applyAlignment="1" applyProtection="1">
      <alignment horizontal="left" vertical="top" wrapText="1"/>
      <protection/>
    </xf>
    <xf numFmtId="0" fontId="15" fillId="0" borderId="36" xfId="0" applyFont="1" applyFill="1" applyBorder="1" applyAlignment="1" applyProtection="1">
      <alignment horizontal="left" vertical="top" wrapText="1"/>
      <protection/>
    </xf>
    <xf numFmtId="0" fontId="15" fillId="33" borderId="51" xfId="0" applyFont="1" applyFill="1" applyBorder="1" applyAlignment="1" applyProtection="1">
      <alignment horizontal="left" vertical="center" wrapText="1"/>
      <protection/>
    </xf>
    <xf numFmtId="0" fontId="15" fillId="33" borderId="42" xfId="0" applyFont="1" applyFill="1" applyBorder="1" applyAlignment="1" applyProtection="1">
      <alignment horizontal="left" vertical="center" wrapText="1"/>
      <protection/>
    </xf>
    <xf numFmtId="0" fontId="15" fillId="33" borderId="36"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2" fillId="33" borderId="53" xfId="0" applyFont="1" applyFill="1" applyBorder="1" applyAlignment="1" applyProtection="1">
      <alignment horizontal="center" vertical="center"/>
      <protection locked="0"/>
    </xf>
    <xf numFmtId="0" fontId="2" fillId="33" borderId="40"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17" fillId="10" borderId="0" xfId="0" applyFont="1" applyFill="1" applyBorder="1" applyAlignment="1" applyProtection="1">
      <alignment horizontal="left" vertical="center" wrapText="1"/>
      <protection/>
    </xf>
    <xf numFmtId="0" fontId="15" fillId="0" borderId="53" xfId="0" applyFont="1" applyFill="1" applyBorder="1" applyAlignment="1" applyProtection="1">
      <alignment horizontal="left" vertical="center" wrapText="1"/>
      <protection/>
    </xf>
    <xf numFmtId="0" fontId="11" fillId="0" borderId="4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2" fillId="33" borderId="53"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center"/>
      <protection/>
    </xf>
    <xf numFmtId="0" fontId="5" fillId="10" borderId="0" xfId="0" applyFont="1" applyFill="1" applyBorder="1" applyAlignment="1" applyProtection="1">
      <alignment horizontal="center" vertical="center"/>
      <protection/>
    </xf>
    <xf numFmtId="0" fontId="3" fillId="10" borderId="15" xfId="0" applyFont="1" applyFill="1" applyBorder="1" applyAlignment="1" applyProtection="1">
      <alignment horizontal="center" vertical="center" wrapText="1"/>
      <protection/>
    </xf>
    <xf numFmtId="0" fontId="67" fillId="33" borderId="53" xfId="53" applyFill="1" applyBorder="1" applyAlignment="1" applyProtection="1">
      <alignment horizontal="center" vertical="center"/>
      <protection locked="0"/>
    </xf>
    <xf numFmtId="0" fontId="20" fillId="10" borderId="0" xfId="0" applyFont="1" applyFill="1" applyBorder="1" applyAlignment="1" applyProtection="1">
      <alignment horizontal="left" vertical="center" wrapText="1"/>
      <protection/>
    </xf>
    <xf numFmtId="0" fontId="91" fillId="0" borderId="0" xfId="0" applyFont="1" applyAlignment="1">
      <alignment horizontal="left" vertical="center" wrapText="1"/>
    </xf>
    <xf numFmtId="0" fontId="11" fillId="10" borderId="0"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2" fillId="33" borderId="53"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protection/>
    </xf>
    <xf numFmtId="0" fontId="0" fillId="0" borderId="23" xfId="0" applyBorder="1" applyAlignment="1">
      <alignment horizontal="left" vertical="center" wrapText="1"/>
    </xf>
    <xf numFmtId="0" fontId="92" fillId="0" borderId="0" xfId="0" applyFont="1" applyFill="1" applyBorder="1" applyAlignment="1" applyProtection="1">
      <alignment horizontal="left" vertical="center" wrapText="1"/>
      <protection/>
    </xf>
    <xf numFmtId="0" fontId="14" fillId="33" borderId="53" xfId="0" applyFont="1" applyFill="1" applyBorder="1" applyAlignment="1" applyProtection="1">
      <alignment horizontal="center" vertical="center"/>
      <protection/>
    </xf>
    <xf numFmtId="0" fontId="14" fillId="33" borderId="40" xfId="0" applyFont="1" applyFill="1" applyBorder="1" applyAlignment="1" applyProtection="1">
      <alignment horizontal="center" vertical="center"/>
      <protection/>
    </xf>
    <xf numFmtId="0" fontId="14" fillId="33" borderId="23" xfId="0" applyFont="1" applyFill="1" applyBorder="1" applyAlignment="1" applyProtection="1">
      <alignment horizontal="center" vertical="center"/>
      <protection/>
    </xf>
    <xf numFmtId="0" fontId="11" fillId="10" borderId="12" xfId="0" applyFont="1" applyFill="1" applyBorder="1" applyAlignment="1" applyProtection="1">
      <alignment horizontal="center" vertical="center" wrapText="1"/>
      <protection/>
    </xf>
    <xf numFmtId="0" fontId="2" fillId="33" borderId="10" xfId="0" applyFont="1" applyFill="1" applyBorder="1" applyAlignment="1" applyProtection="1">
      <alignment vertical="top" wrapText="1"/>
      <protection/>
    </xf>
    <xf numFmtId="0" fontId="3" fillId="10" borderId="10" xfId="0" applyFont="1" applyFill="1" applyBorder="1" applyAlignment="1" applyProtection="1">
      <alignment vertical="top" wrapText="1"/>
      <protection/>
    </xf>
    <xf numFmtId="0" fontId="0" fillId="0" borderId="10" xfId="0" applyBorder="1" applyAlignment="1">
      <alignment vertical="top" wrapText="1"/>
    </xf>
    <xf numFmtId="0" fontId="3" fillId="33" borderId="10" xfId="0" applyFont="1" applyFill="1" applyBorder="1" applyAlignment="1" applyProtection="1">
      <alignment vertical="top" wrapText="1"/>
      <protection/>
    </xf>
    <xf numFmtId="0" fontId="5" fillId="10" borderId="15" xfId="0" applyFont="1" applyFill="1" applyBorder="1" applyAlignment="1" applyProtection="1">
      <alignment horizontal="center" vertical="top" wrapText="1"/>
      <protection/>
    </xf>
    <xf numFmtId="0" fontId="0" fillId="0" borderId="15" xfId="0" applyBorder="1" applyAlignment="1">
      <alignment vertical="top" wrapText="1"/>
    </xf>
    <xf numFmtId="0" fontId="0" fillId="0" borderId="11" xfId="0" applyBorder="1" applyAlignment="1">
      <alignment vertical="top" wrapText="1"/>
    </xf>
    <xf numFmtId="0" fontId="14" fillId="33" borderId="53" xfId="0" applyFont="1" applyFill="1" applyBorder="1" applyAlignment="1" applyProtection="1">
      <alignment horizontal="center" vertical="top"/>
      <protection/>
    </xf>
    <xf numFmtId="0" fontId="0" fillId="0" borderId="40" xfId="0" applyBorder="1" applyAlignment="1">
      <alignment vertical="top"/>
    </xf>
    <xf numFmtId="0" fontId="0" fillId="0" borderId="23" xfId="0" applyBorder="1" applyAlignment="1">
      <alignment vertical="top"/>
    </xf>
    <xf numFmtId="0" fontId="93" fillId="10" borderId="12" xfId="0" applyFont="1" applyFill="1" applyBorder="1" applyAlignment="1">
      <alignment horizontal="center" vertical="top"/>
    </xf>
    <xf numFmtId="0" fontId="11" fillId="10" borderId="0"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94" fillId="37" borderId="22" xfId="0" applyFont="1" applyFill="1" applyBorder="1" applyAlignment="1">
      <alignment horizontal="center"/>
    </xf>
    <xf numFmtId="0" fontId="58" fillId="0" borderId="0" xfId="39" applyFill="1" applyAlignment="1">
      <alignment horizontal="center" vertical="center"/>
    </xf>
    <xf numFmtId="0" fontId="58" fillId="0" borderId="0" xfId="39" applyFill="1" applyAlignment="1">
      <alignment horizontal="center" vertical="center" wrapText="1"/>
    </xf>
    <xf numFmtId="0" fontId="80" fillId="0" borderId="53" xfId="0" applyFont="1" applyFill="1" applyBorder="1" applyAlignment="1">
      <alignment horizontal="center"/>
    </xf>
    <xf numFmtId="0" fontId="80" fillId="0" borderId="59" xfId="0" applyFont="1" applyFill="1"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left" vertical="top" wrapText="1"/>
    </xf>
    <xf numFmtId="0" fontId="77" fillId="10" borderId="15" xfId="0" applyFont="1" applyFill="1" applyBorder="1" applyAlignment="1">
      <alignment/>
    </xf>
    <xf numFmtId="0" fontId="95" fillId="0" borderId="0" xfId="0" applyFont="1" applyAlignment="1" applyProtection="1">
      <alignment horizontal="left"/>
      <protection/>
    </xf>
    <xf numFmtId="0" fontId="70" fillId="35" borderId="60" xfId="56" applyFill="1" applyBorder="1" applyAlignment="1" applyProtection="1">
      <alignment horizontal="center" wrapText="1"/>
      <protection locked="0"/>
    </xf>
    <xf numFmtId="0" fontId="70" fillId="35" borderId="55" xfId="56" applyFill="1" applyBorder="1" applyAlignment="1" applyProtection="1">
      <alignment horizontal="center" wrapText="1"/>
      <protection locked="0"/>
    </xf>
    <xf numFmtId="0" fontId="0" fillId="4" borderId="53" xfId="0" applyFill="1" applyBorder="1" applyAlignment="1" applyProtection="1">
      <alignment horizontal="center" vertical="center"/>
      <protection/>
    </xf>
    <xf numFmtId="0" fontId="0" fillId="4" borderId="40" xfId="0" applyFill="1" applyBorder="1" applyAlignment="1" applyProtection="1">
      <alignment horizontal="center" vertical="center"/>
      <protection/>
    </xf>
    <xf numFmtId="0" fontId="0" fillId="4" borderId="23" xfId="0" applyFill="1" applyBorder="1" applyAlignment="1" applyProtection="1">
      <alignment horizontal="center" vertical="center"/>
      <protection/>
    </xf>
    <xf numFmtId="0" fontId="85" fillId="6" borderId="61" xfId="0" applyFont="1" applyFill="1" applyBorder="1" applyAlignment="1" applyProtection="1">
      <alignment horizontal="center" vertical="center"/>
      <protection/>
    </xf>
    <xf numFmtId="0" fontId="85" fillId="6" borderId="32" xfId="0" applyFont="1" applyFill="1" applyBorder="1" applyAlignment="1" applyProtection="1">
      <alignment horizontal="center" vertical="center"/>
      <protection/>
    </xf>
    <xf numFmtId="0" fontId="70" fillId="31" borderId="34" xfId="56" applyBorder="1" applyAlignment="1" applyProtection="1">
      <alignment horizontal="center" vertical="center" wrapText="1"/>
      <protection locked="0"/>
    </xf>
    <xf numFmtId="0" fontId="70" fillId="31" borderId="33" xfId="56" applyBorder="1" applyAlignment="1" applyProtection="1">
      <alignment horizontal="center" vertical="center" wrapText="1"/>
      <protection locked="0"/>
    </xf>
    <xf numFmtId="0" fontId="70" fillId="31" borderId="60" xfId="56" applyBorder="1" applyAlignment="1" applyProtection="1">
      <alignment horizontal="center" vertical="center" wrapText="1"/>
      <protection locked="0"/>
    </xf>
    <xf numFmtId="0" fontId="70" fillId="31" borderId="55" xfId="56" applyBorder="1" applyAlignment="1" applyProtection="1">
      <alignment horizontal="center" vertical="center" wrapText="1"/>
      <protection locked="0"/>
    </xf>
    <xf numFmtId="0" fontId="79" fillId="10" borderId="12" xfId="0" applyFont="1" applyFill="1" applyBorder="1" applyAlignment="1">
      <alignment horizontal="center" vertical="center"/>
    </xf>
    <xf numFmtId="0" fontId="96" fillId="33" borderId="35" xfId="0" applyFont="1" applyFill="1" applyBorder="1" applyAlignment="1">
      <alignment horizontal="center" vertical="center"/>
    </xf>
    <xf numFmtId="0" fontId="96" fillId="33" borderId="42" xfId="0" applyFont="1" applyFill="1" applyBorder="1" applyAlignment="1">
      <alignment horizontal="center" vertical="center"/>
    </xf>
    <xf numFmtId="0" fontId="96" fillId="33" borderId="28" xfId="0" applyFont="1" applyFill="1" applyBorder="1" applyAlignment="1">
      <alignment horizontal="center" vertical="center"/>
    </xf>
    <xf numFmtId="0" fontId="21" fillId="10" borderId="19" xfId="0" applyFont="1" applyFill="1" applyBorder="1" applyAlignment="1">
      <alignment horizontal="center" vertical="top" wrapText="1"/>
    </xf>
    <xf numFmtId="0" fontId="21" fillId="10" borderId="12" xfId="0" applyFont="1" applyFill="1" applyBorder="1" applyAlignment="1">
      <alignment horizontal="center" vertical="top" wrapText="1"/>
    </xf>
    <xf numFmtId="0" fontId="84" fillId="10" borderId="12" xfId="0" applyFont="1" applyFill="1" applyBorder="1" applyAlignment="1">
      <alignment horizontal="center" vertical="top" wrapText="1"/>
    </xf>
    <xf numFmtId="0" fontId="67" fillId="10" borderId="17" xfId="53" applyFill="1" applyBorder="1" applyAlignment="1" applyProtection="1">
      <alignment horizontal="center" vertical="top" wrapText="1"/>
      <protection/>
    </xf>
    <xf numFmtId="0" fontId="67" fillId="10" borderId="15" xfId="53" applyFill="1" applyBorder="1" applyAlignment="1" applyProtection="1">
      <alignment horizontal="center" vertical="top" wrapText="1"/>
      <protection/>
    </xf>
    <xf numFmtId="0" fontId="85" fillId="6" borderId="35" xfId="0" applyFont="1" applyFill="1" applyBorder="1" applyAlignment="1" applyProtection="1">
      <alignment horizontal="center" vertical="center" wrapText="1"/>
      <protection/>
    </xf>
    <xf numFmtId="0" fontId="85" fillId="6" borderId="36" xfId="0" applyFont="1" applyFill="1" applyBorder="1" applyAlignment="1" applyProtection="1">
      <alignment horizontal="center" vertical="center" wrapText="1"/>
      <protection/>
    </xf>
    <xf numFmtId="0" fontId="0" fillId="4" borderId="34" xfId="0" applyFill="1" applyBorder="1" applyAlignment="1" applyProtection="1">
      <alignment horizontal="left" vertical="center" wrapText="1"/>
      <protection/>
    </xf>
    <xf numFmtId="0" fontId="0" fillId="4" borderId="62" xfId="0" applyFill="1" applyBorder="1" applyAlignment="1" applyProtection="1">
      <alignment horizontal="left" vertical="center" wrapText="1"/>
      <protection/>
    </xf>
    <xf numFmtId="0" fontId="0" fillId="4" borderId="33" xfId="0" applyFill="1" applyBorder="1" applyAlignment="1" applyProtection="1">
      <alignment horizontal="left" vertical="center" wrapText="1"/>
      <protection/>
    </xf>
    <xf numFmtId="0" fontId="70" fillId="35" borderId="34" xfId="56" applyFill="1" applyBorder="1" applyAlignment="1" applyProtection="1">
      <alignment horizontal="center" wrapText="1"/>
      <protection locked="0"/>
    </xf>
    <xf numFmtId="0" fontId="70" fillId="35" borderId="33" xfId="56" applyFill="1" applyBorder="1" applyAlignment="1" applyProtection="1">
      <alignment horizontal="center" wrapText="1"/>
      <protection locked="0"/>
    </xf>
    <xf numFmtId="0" fontId="0" fillId="4" borderId="63"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88" fillId="31" borderId="35" xfId="56" applyFont="1" applyBorder="1" applyAlignment="1" applyProtection="1">
      <alignment horizontal="center" vertical="center" wrapText="1"/>
      <protection locked="0"/>
    </xf>
    <xf numFmtId="0" fontId="88" fillId="31" borderId="36" xfId="56" applyFont="1" applyBorder="1" applyAlignment="1" applyProtection="1">
      <alignment horizontal="center" vertical="center" wrapText="1"/>
      <protection locked="0"/>
    </xf>
    <xf numFmtId="0" fontId="88" fillId="35" borderId="35" xfId="56" applyFont="1" applyFill="1" applyBorder="1" applyAlignment="1" applyProtection="1">
      <alignment horizontal="center" vertical="center" wrapText="1"/>
      <protection locked="0"/>
    </xf>
    <xf numFmtId="0" fontId="88" fillId="35" borderId="36" xfId="56" applyFont="1" applyFill="1" applyBorder="1" applyAlignment="1" applyProtection="1">
      <alignment horizontal="center" vertical="center" wrapText="1"/>
      <protection locked="0"/>
    </xf>
    <xf numFmtId="0" fontId="0" fillId="0" borderId="34"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66" xfId="0"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orcentaje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142875</xdr:rowOff>
    </xdr:from>
    <xdr:to>
      <xdr:col>2</xdr:col>
      <xdr:colOff>923925</xdr:colOff>
      <xdr:row>6</xdr:row>
      <xdr:rowOff>47625</xdr:rowOff>
    </xdr:to>
    <xdr:sp>
      <xdr:nvSpPr>
        <xdr:cNvPr id="1" name="AutoShape 4"/>
        <xdr:cNvSpPr>
          <a:spLocks noChangeAspect="1"/>
        </xdr:cNvSpPr>
      </xdr:nvSpPr>
      <xdr:spPr>
        <a:xfrm>
          <a:off x="857250" y="142875"/>
          <a:ext cx="96202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1228725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28600"/>
          <a:ext cx="12096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nanclares@prosap.gov.ar" TargetMode="External" /><Relationship Id="rId3" Type="http://schemas.openxmlformats.org/officeDocument/2006/relationships/hyperlink" Target="mailto:ramilo.diegonicolas@inta.gob.ar" TargetMode="External" /><Relationship Id="rId4" Type="http://schemas.openxmlformats.org/officeDocument/2006/relationships/hyperlink" Target="mailto:socchi@minagri.gob.ar" TargetMode="External" /><Relationship Id="rId5" Type="http://schemas.openxmlformats.org/officeDocument/2006/relationships/hyperlink" Target="mailto:ncastillo@ambiente.gov.ar" TargetMode="External" /><Relationship Id="rId6" Type="http://schemas.openxmlformats.org/officeDocument/2006/relationships/hyperlink" Target="http://www.ucar.gob.ar/index.php/institucional/fondo-de-adaptacion-para-el-cambio-climatico" TargetMode="External" /><Relationship Id="rId7" Type="http://schemas.openxmlformats.org/officeDocument/2006/relationships/hyperlink" Target="mailto:ldipietro@ambiente.gob.ar"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poledo@prosap.gov.a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8"/>
  <sheetViews>
    <sheetView showGridLines="0" zoomScale="85" zoomScaleNormal="85" zoomScalePageLayoutView="0" workbookViewId="0" topLeftCell="A1">
      <selection activeCell="D3" sqref="D3"/>
    </sheetView>
  </sheetViews>
  <sheetFormatPr defaultColWidth="102.28125" defaultRowHeight="15"/>
  <cols>
    <col min="1" max="1" width="2.57421875" style="64" customWidth="1"/>
    <col min="2" max="2" width="10.8515625" style="63" customWidth="1"/>
    <col min="3" max="3" width="14.8515625" style="63" customWidth="1"/>
    <col min="4" max="4" width="138.7109375" style="64" customWidth="1"/>
    <col min="5" max="5" width="3.7109375" style="64" customWidth="1"/>
    <col min="6" max="6" width="9.140625" style="64" customWidth="1"/>
    <col min="7" max="7" width="12.28125" style="65" customWidth="1"/>
    <col min="8" max="8" width="15.421875" style="65" hidden="1" customWidth="1"/>
    <col min="9" max="13" width="0" style="65" hidden="1" customWidth="1"/>
    <col min="14" max="15" width="9.140625" style="65" hidden="1" customWidth="1"/>
    <col min="16" max="16" width="0" style="65" hidden="1" customWidth="1"/>
    <col min="17" max="251" width="9.140625" style="64" customWidth="1"/>
    <col min="252" max="252" width="2.7109375" style="64" customWidth="1"/>
    <col min="253" max="254" width="9.140625" style="64" customWidth="1"/>
    <col min="255" max="255" width="17.28125" style="64" customWidth="1"/>
    <col min="256" max="16384" width="102.28125" style="64" customWidth="1"/>
  </cols>
  <sheetData>
    <row r="1" ht="14.25" thickBot="1"/>
    <row r="2" spans="2:5" ht="14.25" thickBot="1">
      <c r="B2" s="66"/>
      <c r="C2" s="67"/>
      <c r="D2" s="68"/>
      <c r="E2" s="69"/>
    </row>
    <row r="3" spans="2:5" ht="18" thickBot="1">
      <c r="B3" s="70"/>
      <c r="C3" s="71"/>
      <c r="D3" s="72" t="s">
        <v>236</v>
      </c>
      <c r="E3" s="73"/>
    </row>
    <row r="4" spans="2:5" ht="14.25" thickBot="1">
      <c r="B4" s="70"/>
      <c r="C4" s="71"/>
      <c r="D4" s="74"/>
      <c r="E4" s="73"/>
    </row>
    <row r="5" spans="2:5" ht="14.25" thickBot="1">
      <c r="B5" s="70"/>
      <c r="C5" s="75" t="s">
        <v>276</v>
      </c>
      <c r="D5" s="76" t="s">
        <v>485</v>
      </c>
      <c r="E5" s="73"/>
    </row>
    <row r="6" spans="2:16" s="80" customFormat="1" ht="14.25" thickBot="1">
      <c r="B6" s="77"/>
      <c r="C6" s="34"/>
      <c r="D6" s="78"/>
      <c r="E6" s="79"/>
      <c r="G6" s="65"/>
      <c r="H6" s="65"/>
      <c r="I6" s="65"/>
      <c r="J6" s="65"/>
      <c r="K6" s="65"/>
      <c r="L6" s="65"/>
      <c r="M6" s="65"/>
      <c r="N6" s="65"/>
      <c r="O6" s="65"/>
      <c r="P6" s="65"/>
    </row>
    <row r="7" spans="2:16" s="80" customFormat="1" ht="30.75" customHeight="1" thickBot="1">
      <c r="B7" s="77"/>
      <c r="C7" s="23" t="s">
        <v>212</v>
      </c>
      <c r="D7" s="81" t="s">
        <v>446</v>
      </c>
      <c r="E7" s="79"/>
      <c r="G7" s="65"/>
      <c r="H7" s="65"/>
      <c r="I7" s="65"/>
      <c r="J7" s="65"/>
      <c r="K7" s="65"/>
      <c r="L7" s="65"/>
      <c r="M7" s="65"/>
      <c r="N7" s="65"/>
      <c r="O7" s="65"/>
      <c r="P7" s="65"/>
    </row>
    <row r="8" spans="2:16" s="80" customFormat="1" ht="13.5" hidden="1">
      <c r="B8" s="70"/>
      <c r="C8" s="71"/>
      <c r="D8" s="74"/>
      <c r="E8" s="79"/>
      <c r="G8" s="65"/>
      <c r="H8" s="65"/>
      <c r="I8" s="65"/>
      <c r="J8" s="65"/>
      <c r="K8" s="65"/>
      <c r="L8" s="65"/>
      <c r="M8" s="65"/>
      <c r="N8" s="65"/>
      <c r="O8" s="65"/>
      <c r="P8" s="65"/>
    </row>
    <row r="9" spans="2:16" s="80" customFormat="1" ht="13.5" hidden="1">
      <c r="B9" s="70"/>
      <c r="C9" s="71"/>
      <c r="D9" s="74"/>
      <c r="E9" s="79"/>
      <c r="G9" s="65"/>
      <c r="H9" s="65"/>
      <c r="I9" s="65"/>
      <c r="J9" s="65"/>
      <c r="K9" s="65"/>
      <c r="L9" s="65"/>
      <c r="M9" s="65"/>
      <c r="N9" s="65"/>
      <c r="O9" s="65"/>
      <c r="P9" s="65"/>
    </row>
    <row r="10" spans="2:16" s="80" customFormat="1" ht="13.5" hidden="1">
      <c r="B10" s="70"/>
      <c r="C10" s="71"/>
      <c r="D10" s="74"/>
      <c r="E10" s="79"/>
      <c r="G10" s="65"/>
      <c r="H10" s="65"/>
      <c r="I10" s="65"/>
      <c r="J10" s="65"/>
      <c r="K10" s="65"/>
      <c r="L10" s="65"/>
      <c r="M10" s="65"/>
      <c r="N10" s="65"/>
      <c r="O10" s="65"/>
      <c r="P10" s="65"/>
    </row>
    <row r="11" spans="2:16" s="80" customFormat="1" ht="13.5" hidden="1">
      <c r="B11" s="70"/>
      <c r="C11" s="71"/>
      <c r="D11" s="74"/>
      <c r="E11" s="79"/>
      <c r="G11" s="65"/>
      <c r="H11" s="65"/>
      <c r="I11" s="65"/>
      <c r="J11" s="65"/>
      <c r="K11" s="65"/>
      <c r="L11" s="65"/>
      <c r="M11" s="65"/>
      <c r="N11" s="65"/>
      <c r="O11" s="65"/>
      <c r="P11" s="65"/>
    </row>
    <row r="12" spans="2:16" s="80" customFormat="1" ht="14.25" thickBot="1">
      <c r="B12" s="77"/>
      <c r="C12" s="34"/>
      <c r="D12" s="78"/>
      <c r="E12" s="79"/>
      <c r="G12" s="65"/>
      <c r="H12" s="65"/>
      <c r="I12" s="65"/>
      <c r="J12" s="65"/>
      <c r="K12" s="65"/>
      <c r="L12" s="65"/>
      <c r="M12" s="65"/>
      <c r="N12" s="65"/>
      <c r="O12" s="65"/>
      <c r="P12" s="65"/>
    </row>
    <row r="13" spans="2:16" s="80" customFormat="1" ht="128.25" customHeight="1" thickBot="1">
      <c r="B13" s="77"/>
      <c r="C13" s="23" t="s">
        <v>0</v>
      </c>
      <c r="D13" s="81" t="s">
        <v>447</v>
      </c>
      <c r="E13" s="79"/>
      <c r="G13" s="65"/>
      <c r="H13" s="65"/>
      <c r="I13" s="65"/>
      <c r="J13" s="65"/>
      <c r="K13" s="65"/>
      <c r="L13" s="65"/>
      <c r="M13" s="65"/>
      <c r="N13" s="65"/>
      <c r="O13" s="65"/>
      <c r="P13" s="65"/>
    </row>
    <row r="14" spans="2:16" s="80" customFormat="1" ht="14.25" thickBot="1">
      <c r="B14" s="77"/>
      <c r="C14" s="34"/>
      <c r="D14" s="78"/>
      <c r="E14" s="79"/>
      <c r="G14" s="65"/>
      <c r="H14" s="65" t="s">
        <v>1</v>
      </c>
      <c r="I14" s="65" t="s">
        <v>2</v>
      </c>
      <c r="J14" s="65"/>
      <c r="K14" s="65" t="s">
        <v>3</v>
      </c>
      <c r="L14" s="65" t="s">
        <v>4</v>
      </c>
      <c r="M14" s="65" t="s">
        <v>439</v>
      </c>
      <c r="N14" s="65" t="s">
        <v>5</v>
      </c>
      <c r="O14" s="65" t="s">
        <v>6</v>
      </c>
      <c r="P14" s="65" t="s">
        <v>7</v>
      </c>
    </row>
    <row r="15" spans="2:16" s="80" customFormat="1" ht="13.5">
      <c r="B15" s="77"/>
      <c r="C15" s="23" t="s">
        <v>203</v>
      </c>
      <c r="D15" s="82"/>
      <c r="E15" s="79"/>
      <c r="G15" s="65"/>
      <c r="H15" s="83" t="s">
        <v>8</v>
      </c>
      <c r="I15" s="65" t="s">
        <v>9</v>
      </c>
      <c r="J15" s="65" t="s">
        <v>10</v>
      </c>
      <c r="K15" s="65" t="s">
        <v>11</v>
      </c>
      <c r="L15" s="65">
        <v>1</v>
      </c>
      <c r="M15" s="65">
        <v>1</v>
      </c>
      <c r="N15" s="65" t="s">
        <v>12</v>
      </c>
      <c r="O15" s="65" t="s">
        <v>13</v>
      </c>
      <c r="P15" s="65" t="s">
        <v>14</v>
      </c>
    </row>
    <row r="16" spans="2:16" s="80" customFormat="1" ht="29.25" customHeight="1">
      <c r="B16" s="320" t="s">
        <v>264</v>
      </c>
      <c r="C16" s="321"/>
      <c r="D16" s="84" t="s">
        <v>294</v>
      </c>
      <c r="E16" s="79"/>
      <c r="G16" s="65"/>
      <c r="H16" s="83" t="s">
        <v>15</v>
      </c>
      <c r="I16" s="65" t="s">
        <v>16</v>
      </c>
      <c r="J16" s="65" t="s">
        <v>17</v>
      </c>
      <c r="K16" s="65" t="s">
        <v>18</v>
      </c>
      <c r="L16" s="65">
        <v>2</v>
      </c>
      <c r="M16" s="65">
        <v>2</v>
      </c>
      <c r="N16" s="65" t="s">
        <v>19</v>
      </c>
      <c r="O16" s="65" t="s">
        <v>20</v>
      </c>
      <c r="P16" s="65" t="s">
        <v>21</v>
      </c>
    </row>
    <row r="17" spans="2:16" s="80" customFormat="1" ht="13.5">
      <c r="B17" s="77"/>
      <c r="C17" s="23" t="s">
        <v>209</v>
      </c>
      <c r="D17" s="84" t="s">
        <v>391</v>
      </c>
      <c r="E17" s="79"/>
      <c r="G17" s="65"/>
      <c r="H17" s="83" t="s">
        <v>22</v>
      </c>
      <c r="I17" s="65" t="s">
        <v>23</v>
      </c>
      <c r="J17" s="65"/>
      <c r="K17" s="65" t="s">
        <v>24</v>
      </c>
      <c r="L17" s="65">
        <v>3</v>
      </c>
      <c r="M17" s="65">
        <v>3</v>
      </c>
      <c r="N17" s="65" t="s">
        <v>25</v>
      </c>
      <c r="O17" s="65" t="s">
        <v>26</v>
      </c>
      <c r="P17" s="65" t="s">
        <v>27</v>
      </c>
    </row>
    <row r="18" spans="2:16" s="80" customFormat="1" ht="14.25" thickBot="1">
      <c r="B18" s="85"/>
      <c r="C18" s="23" t="s">
        <v>204</v>
      </c>
      <c r="D18" s="86" t="s">
        <v>33</v>
      </c>
      <c r="E18" s="79"/>
      <c r="G18" s="65"/>
      <c r="H18" s="83" t="s">
        <v>28</v>
      </c>
      <c r="I18" s="65"/>
      <c r="J18" s="65"/>
      <c r="K18" s="65" t="s">
        <v>29</v>
      </c>
      <c r="L18" s="65">
        <v>5</v>
      </c>
      <c r="M18" s="65">
        <v>5</v>
      </c>
      <c r="N18" s="65" t="s">
        <v>30</v>
      </c>
      <c r="O18" s="65" t="s">
        <v>31</v>
      </c>
      <c r="P18" s="65" t="s">
        <v>32</v>
      </c>
    </row>
    <row r="19" spans="2:16" s="80" customFormat="1" ht="45" customHeight="1" thickBot="1">
      <c r="B19" s="320" t="s">
        <v>205</v>
      </c>
      <c r="C19" s="321"/>
      <c r="D19" s="87" t="s">
        <v>295</v>
      </c>
      <c r="E19" s="79"/>
      <c r="G19" s="65"/>
      <c r="H19" s="83" t="s">
        <v>33</v>
      </c>
      <c r="I19" s="65"/>
      <c r="J19" s="65"/>
      <c r="K19" s="65" t="s">
        <v>34</v>
      </c>
      <c r="L19" s="65"/>
      <c r="M19" s="65"/>
      <c r="N19" s="65"/>
      <c r="O19" s="65" t="s">
        <v>35</v>
      </c>
      <c r="P19" s="65" t="s">
        <v>36</v>
      </c>
    </row>
    <row r="20" spans="2:14" s="80" customFormat="1" ht="13.5">
      <c r="B20" s="77"/>
      <c r="C20" s="23"/>
      <c r="D20" s="78"/>
      <c r="E20" s="73"/>
      <c r="F20" s="83"/>
      <c r="G20" s="65"/>
      <c r="H20" s="65"/>
      <c r="J20" s="65"/>
      <c r="K20" s="65"/>
      <c r="L20" s="65"/>
      <c r="M20" s="65" t="s">
        <v>37</v>
      </c>
      <c r="N20" s="65" t="s">
        <v>38</v>
      </c>
    </row>
    <row r="21" spans="2:14" s="80" customFormat="1" ht="13.5">
      <c r="B21" s="77"/>
      <c r="C21" s="75" t="s">
        <v>208</v>
      </c>
      <c r="D21" s="78"/>
      <c r="E21" s="73"/>
      <c r="F21" s="83"/>
      <c r="G21" s="65"/>
      <c r="H21" s="65"/>
      <c r="J21" s="65"/>
      <c r="K21" s="65"/>
      <c r="L21" s="65"/>
      <c r="M21" s="65" t="s">
        <v>39</v>
      </c>
      <c r="N21" s="65" t="s">
        <v>40</v>
      </c>
    </row>
    <row r="22" spans="2:16" s="80" customFormat="1" ht="14.25" thickBot="1">
      <c r="B22" s="77"/>
      <c r="C22" s="88" t="s">
        <v>211</v>
      </c>
      <c r="D22" s="78"/>
      <c r="E22" s="79"/>
      <c r="G22" s="65"/>
      <c r="H22" s="83" t="s">
        <v>41</v>
      </c>
      <c r="I22" s="65"/>
      <c r="J22" s="65"/>
      <c r="L22" s="65"/>
      <c r="M22" s="65"/>
      <c r="N22" s="65"/>
      <c r="O22" s="65" t="s">
        <v>42</v>
      </c>
      <c r="P22" s="65" t="s">
        <v>43</v>
      </c>
    </row>
    <row r="23" spans="2:16" s="80" customFormat="1" ht="13.5">
      <c r="B23" s="320" t="s">
        <v>210</v>
      </c>
      <c r="C23" s="321"/>
      <c r="D23" s="318">
        <v>41368</v>
      </c>
      <c r="E23" s="79"/>
      <c r="G23" s="65"/>
      <c r="H23" s="83"/>
      <c r="I23" s="65"/>
      <c r="J23" s="65"/>
      <c r="L23" s="65"/>
      <c r="M23" s="65"/>
      <c r="N23" s="65"/>
      <c r="O23" s="65"/>
      <c r="P23" s="65"/>
    </row>
    <row r="24" spans="2:16" s="80" customFormat="1" ht="4.5" customHeight="1">
      <c r="B24" s="320"/>
      <c r="C24" s="321"/>
      <c r="D24" s="319"/>
      <c r="E24" s="79"/>
      <c r="G24" s="65"/>
      <c r="H24" s="83"/>
      <c r="I24" s="65"/>
      <c r="J24" s="65"/>
      <c r="L24" s="65"/>
      <c r="M24" s="65"/>
      <c r="N24" s="65"/>
      <c r="O24" s="65"/>
      <c r="P24" s="65"/>
    </row>
    <row r="25" spans="2:15" s="80" customFormat="1" ht="27.75" customHeight="1">
      <c r="B25" s="320" t="s">
        <v>270</v>
      </c>
      <c r="C25" s="321"/>
      <c r="D25" s="89">
        <v>41380</v>
      </c>
      <c r="E25" s="79"/>
      <c r="F25" s="65"/>
      <c r="G25" s="83"/>
      <c r="H25" s="65"/>
      <c r="I25" s="65"/>
      <c r="K25" s="65"/>
      <c r="L25" s="65"/>
      <c r="M25" s="65"/>
      <c r="N25" s="65" t="s">
        <v>44</v>
      </c>
      <c r="O25" s="65" t="s">
        <v>45</v>
      </c>
    </row>
    <row r="26" spans="2:15" s="80" customFormat="1" ht="46.5" customHeight="1">
      <c r="B26" s="320" t="s">
        <v>392</v>
      </c>
      <c r="C26" s="321"/>
      <c r="D26" s="89">
        <v>41571</v>
      </c>
      <c r="E26" s="79"/>
      <c r="F26" s="65"/>
      <c r="G26" s="83"/>
      <c r="H26" s="65"/>
      <c r="I26" s="65"/>
      <c r="K26" s="65"/>
      <c r="L26" s="65"/>
      <c r="M26" s="65"/>
      <c r="N26" s="65" t="s">
        <v>46</v>
      </c>
      <c r="O26" s="65" t="s">
        <v>47</v>
      </c>
    </row>
    <row r="27" spans="2:15" s="80" customFormat="1" ht="28.5" customHeight="1">
      <c r="B27" s="320" t="s">
        <v>269</v>
      </c>
      <c r="C27" s="321"/>
      <c r="D27" s="90" t="s">
        <v>296</v>
      </c>
      <c r="E27" s="91"/>
      <c r="F27" s="65"/>
      <c r="G27" s="83"/>
      <c r="H27" s="65"/>
      <c r="I27" s="65"/>
      <c r="J27" s="65"/>
      <c r="K27" s="65"/>
      <c r="L27" s="65"/>
      <c r="M27" s="65"/>
      <c r="N27" s="65"/>
      <c r="O27" s="65"/>
    </row>
    <row r="28" spans="2:15" s="80" customFormat="1" ht="24.75" customHeight="1" thickBot="1">
      <c r="B28" s="323" t="s">
        <v>272</v>
      </c>
      <c r="C28" s="324"/>
      <c r="D28" s="92" t="s">
        <v>296</v>
      </c>
      <c r="E28" s="79"/>
      <c r="F28" s="65"/>
      <c r="G28" s="83"/>
      <c r="H28" s="65"/>
      <c r="I28" s="65"/>
      <c r="J28" s="65"/>
      <c r="K28" s="65"/>
      <c r="L28" s="65"/>
      <c r="M28" s="65"/>
      <c r="N28" s="65"/>
      <c r="O28" s="65"/>
    </row>
    <row r="29" spans="2:15" s="80" customFormat="1" ht="14.25" hidden="1" thickBot="1">
      <c r="B29" s="77"/>
      <c r="C29" s="34"/>
      <c r="D29" s="93"/>
      <c r="E29" s="79"/>
      <c r="F29" s="65"/>
      <c r="G29" s="83"/>
      <c r="H29" s="65"/>
      <c r="I29" s="65"/>
      <c r="J29" s="65"/>
      <c r="K29" s="65"/>
      <c r="L29" s="65"/>
      <c r="M29" s="65"/>
      <c r="N29" s="65"/>
      <c r="O29" s="65"/>
    </row>
    <row r="30" spans="2:16" s="80" customFormat="1" ht="48.75" customHeight="1" thickBot="1">
      <c r="B30" s="77"/>
      <c r="C30" s="34"/>
      <c r="D30" s="94" t="s">
        <v>48</v>
      </c>
      <c r="E30" s="79"/>
      <c r="G30" s="65"/>
      <c r="H30" s="83" t="s">
        <v>49</v>
      </c>
      <c r="I30" s="65"/>
      <c r="J30" s="65"/>
      <c r="K30" s="65"/>
      <c r="L30" s="65"/>
      <c r="M30" s="65"/>
      <c r="N30" s="65"/>
      <c r="O30" s="65"/>
      <c r="P30" s="65"/>
    </row>
    <row r="31" spans="1:16" s="80" customFormat="1" ht="294" customHeight="1">
      <c r="A31" s="95"/>
      <c r="B31" s="96"/>
      <c r="C31" s="23"/>
      <c r="D31" s="226" t="s">
        <v>540</v>
      </c>
      <c r="E31" s="79"/>
      <c r="F31" s="97"/>
      <c r="G31" s="65"/>
      <c r="H31" s="83" t="s">
        <v>50</v>
      </c>
      <c r="I31" s="65"/>
      <c r="J31" s="65"/>
      <c r="K31" s="65"/>
      <c r="L31" s="65"/>
      <c r="M31" s="65"/>
      <c r="N31" s="65"/>
      <c r="O31" s="65"/>
      <c r="P31" s="65"/>
    </row>
    <row r="32" spans="1:16" s="80" customFormat="1" ht="238.5" customHeight="1" thickBot="1">
      <c r="A32" s="95"/>
      <c r="B32" s="96"/>
      <c r="C32" s="23"/>
      <c r="D32" s="227" t="s">
        <v>541</v>
      </c>
      <c r="E32" s="79"/>
      <c r="F32" s="97"/>
      <c r="G32" s="65"/>
      <c r="H32" s="83"/>
      <c r="I32" s="65"/>
      <c r="J32" s="65"/>
      <c r="K32" s="65"/>
      <c r="L32" s="65"/>
      <c r="M32" s="65"/>
      <c r="N32" s="65"/>
      <c r="O32" s="65"/>
      <c r="P32" s="65"/>
    </row>
    <row r="33" spans="2:16" s="80" customFormat="1" ht="32.25" customHeight="1" thickBot="1">
      <c r="B33" s="320" t="s">
        <v>51</v>
      </c>
      <c r="C33" s="322"/>
      <c r="D33" s="78"/>
      <c r="E33" s="79"/>
      <c r="G33" s="65"/>
      <c r="H33" s="83" t="s">
        <v>52</v>
      </c>
      <c r="I33" s="65"/>
      <c r="J33" s="65"/>
      <c r="K33" s="65"/>
      <c r="L33" s="65"/>
      <c r="M33" s="65"/>
      <c r="N33" s="65"/>
      <c r="O33" s="65"/>
      <c r="P33" s="65"/>
    </row>
    <row r="34" spans="2:16" s="80" customFormat="1" ht="28.5" customHeight="1" thickBot="1">
      <c r="B34" s="77"/>
      <c r="C34" s="34"/>
      <c r="D34" s="98" t="s">
        <v>364</v>
      </c>
      <c r="E34" s="79"/>
      <c r="G34" s="65"/>
      <c r="H34" s="83" t="s">
        <v>53</v>
      </c>
      <c r="I34" s="65"/>
      <c r="J34" s="65"/>
      <c r="K34" s="65"/>
      <c r="L34" s="65"/>
      <c r="M34" s="65"/>
      <c r="N34" s="65"/>
      <c r="O34" s="65"/>
      <c r="P34" s="65"/>
    </row>
    <row r="35" spans="2:16" s="80" customFormat="1" ht="13.5">
      <c r="B35" s="77"/>
      <c r="C35" s="34"/>
      <c r="D35" s="78"/>
      <c r="E35" s="79"/>
      <c r="F35" s="97"/>
      <c r="G35" s="65"/>
      <c r="H35" s="83" t="s">
        <v>54</v>
      </c>
      <c r="I35" s="65"/>
      <c r="J35" s="65"/>
      <c r="K35" s="65"/>
      <c r="L35" s="65"/>
      <c r="M35" s="65"/>
      <c r="N35" s="65"/>
      <c r="O35" s="65"/>
      <c r="P35" s="65"/>
    </row>
    <row r="36" spans="2:16" s="80" customFormat="1" ht="13.5">
      <c r="B36" s="77"/>
      <c r="C36" s="99" t="s">
        <v>55</v>
      </c>
      <c r="D36" s="78"/>
      <c r="E36" s="79"/>
      <c r="G36" s="65"/>
      <c r="H36" s="83" t="s">
        <v>56</v>
      </c>
      <c r="I36" s="65"/>
      <c r="J36" s="65"/>
      <c r="K36" s="65"/>
      <c r="L36" s="65"/>
      <c r="M36" s="65"/>
      <c r="N36" s="65"/>
      <c r="O36" s="65"/>
      <c r="P36" s="65"/>
    </row>
    <row r="37" spans="2:16" s="80" customFormat="1" ht="31.5" customHeight="1" thickBot="1">
      <c r="B37" s="320" t="s">
        <v>57</v>
      </c>
      <c r="C37" s="322"/>
      <c r="D37" s="78"/>
      <c r="E37" s="79"/>
      <c r="G37" s="65"/>
      <c r="H37" s="83" t="s">
        <v>58</v>
      </c>
      <c r="I37" s="65"/>
      <c r="J37" s="65"/>
      <c r="K37" s="65"/>
      <c r="L37" s="65"/>
      <c r="M37" s="65"/>
      <c r="N37" s="65"/>
      <c r="O37" s="65"/>
      <c r="P37" s="65"/>
    </row>
    <row r="38" spans="2:16" s="80" customFormat="1" ht="13.5">
      <c r="B38" s="77"/>
      <c r="C38" s="34" t="s">
        <v>59</v>
      </c>
      <c r="D38" s="100" t="s">
        <v>297</v>
      </c>
      <c r="E38" s="79"/>
      <c r="G38" s="65"/>
      <c r="H38" s="83" t="s">
        <v>60</v>
      </c>
      <c r="I38" s="65"/>
      <c r="J38" s="65"/>
      <c r="K38" s="65"/>
      <c r="L38" s="65"/>
      <c r="M38" s="65"/>
      <c r="N38" s="65"/>
      <c r="O38" s="65"/>
      <c r="P38" s="65"/>
    </row>
    <row r="39" spans="2:16" s="80" customFormat="1" ht="14.25">
      <c r="B39" s="77"/>
      <c r="C39" s="34" t="s">
        <v>61</v>
      </c>
      <c r="D39" s="101" t="s">
        <v>298</v>
      </c>
      <c r="E39" s="79"/>
      <c r="G39" s="65"/>
      <c r="H39" s="83" t="s">
        <v>62</v>
      </c>
      <c r="I39" s="65"/>
      <c r="J39" s="65"/>
      <c r="K39" s="65"/>
      <c r="L39" s="65"/>
      <c r="M39" s="65"/>
      <c r="N39" s="65"/>
      <c r="O39" s="65"/>
      <c r="P39" s="65"/>
    </row>
    <row r="40" spans="2:16" s="80" customFormat="1" ht="14.25" thickBot="1">
      <c r="B40" s="77"/>
      <c r="C40" s="34" t="s">
        <v>63</v>
      </c>
      <c r="D40" s="102"/>
      <c r="E40" s="79"/>
      <c r="G40" s="65"/>
      <c r="H40" s="83" t="s">
        <v>64</v>
      </c>
      <c r="I40" s="65"/>
      <c r="J40" s="65"/>
      <c r="K40" s="65"/>
      <c r="L40" s="65"/>
      <c r="M40" s="65"/>
      <c r="N40" s="65"/>
      <c r="O40" s="65"/>
      <c r="P40" s="65"/>
    </row>
    <row r="41" spans="2:16" s="80" customFormat="1" ht="15" customHeight="1" thickBot="1">
      <c r="B41" s="77"/>
      <c r="C41" s="23" t="s">
        <v>207</v>
      </c>
      <c r="D41" s="78"/>
      <c r="E41" s="79"/>
      <c r="G41" s="65"/>
      <c r="H41" s="83" t="s">
        <v>65</v>
      </c>
      <c r="I41" s="65"/>
      <c r="J41" s="65"/>
      <c r="K41" s="65"/>
      <c r="L41" s="65"/>
      <c r="M41" s="65"/>
      <c r="N41" s="65"/>
      <c r="O41" s="65"/>
      <c r="P41" s="65"/>
    </row>
    <row r="42" spans="2:16" s="80" customFormat="1" ht="13.5">
      <c r="B42" s="77"/>
      <c r="C42" s="34" t="s">
        <v>59</v>
      </c>
      <c r="D42" s="100" t="s">
        <v>483</v>
      </c>
      <c r="E42" s="79"/>
      <c r="G42" s="65"/>
      <c r="H42" s="83" t="s">
        <v>66</v>
      </c>
      <c r="I42" s="65"/>
      <c r="J42" s="65"/>
      <c r="K42" s="65"/>
      <c r="L42" s="65"/>
      <c r="M42" s="65"/>
      <c r="N42" s="65"/>
      <c r="O42" s="65"/>
      <c r="P42" s="65"/>
    </row>
    <row r="43" spans="2:16" s="80" customFormat="1" ht="14.25">
      <c r="B43" s="77"/>
      <c r="C43" s="34" t="s">
        <v>61</v>
      </c>
      <c r="D43" s="218" t="s">
        <v>484</v>
      </c>
      <c r="E43" s="79"/>
      <c r="G43" s="65"/>
      <c r="H43" s="83" t="s">
        <v>67</v>
      </c>
      <c r="I43" s="65"/>
      <c r="J43" s="65"/>
      <c r="K43" s="65"/>
      <c r="L43" s="65"/>
      <c r="M43" s="65"/>
      <c r="N43" s="65"/>
      <c r="O43" s="65"/>
      <c r="P43" s="65"/>
    </row>
    <row r="44" spans="2:16" s="80" customFormat="1" ht="14.25" thickBot="1">
      <c r="B44" s="77"/>
      <c r="C44" s="34" t="s">
        <v>63</v>
      </c>
      <c r="D44" s="102"/>
      <c r="E44" s="79"/>
      <c r="G44" s="65"/>
      <c r="H44" s="83" t="s">
        <v>68</v>
      </c>
      <c r="I44" s="65"/>
      <c r="J44" s="65"/>
      <c r="K44" s="65"/>
      <c r="L44" s="65"/>
      <c r="M44" s="65"/>
      <c r="N44" s="65"/>
      <c r="O44" s="65"/>
      <c r="P44" s="65"/>
    </row>
    <row r="45" spans="2:16" s="80" customFormat="1" ht="14.25" thickBot="1">
      <c r="B45" s="77"/>
      <c r="C45" s="23" t="s">
        <v>271</v>
      </c>
      <c r="D45" s="78"/>
      <c r="E45" s="79"/>
      <c r="G45" s="65"/>
      <c r="H45" s="83" t="s">
        <v>69</v>
      </c>
      <c r="I45" s="65"/>
      <c r="J45" s="65"/>
      <c r="K45" s="65"/>
      <c r="L45" s="65"/>
      <c r="M45" s="65"/>
      <c r="N45" s="65"/>
      <c r="O45" s="65"/>
      <c r="P45" s="65"/>
    </row>
    <row r="46" spans="2:16" s="80" customFormat="1" ht="13.5">
      <c r="B46" s="77"/>
      <c r="C46" s="34" t="s">
        <v>59</v>
      </c>
      <c r="D46" s="100" t="s">
        <v>297</v>
      </c>
      <c r="E46" s="79"/>
      <c r="G46" s="65"/>
      <c r="H46" s="83" t="s">
        <v>70</v>
      </c>
      <c r="I46" s="65"/>
      <c r="J46" s="65"/>
      <c r="K46" s="65"/>
      <c r="L46" s="65"/>
      <c r="M46" s="65"/>
      <c r="N46" s="65"/>
      <c r="O46" s="65"/>
      <c r="P46" s="65"/>
    </row>
    <row r="47" spans="2:16" s="80" customFormat="1" ht="14.25">
      <c r="B47" s="77"/>
      <c r="C47" s="34" t="s">
        <v>61</v>
      </c>
      <c r="D47" s="101" t="s">
        <v>298</v>
      </c>
      <c r="E47" s="79"/>
      <c r="G47" s="65"/>
      <c r="H47" s="83" t="s">
        <v>71</v>
      </c>
      <c r="I47" s="65"/>
      <c r="J47" s="65"/>
      <c r="K47" s="65"/>
      <c r="L47" s="65"/>
      <c r="M47" s="65"/>
      <c r="N47" s="65"/>
      <c r="O47" s="65"/>
      <c r="P47" s="65"/>
    </row>
    <row r="48" spans="1:8" ht="14.25" thickBot="1">
      <c r="A48" s="80"/>
      <c r="B48" s="77"/>
      <c r="C48" s="34" t="s">
        <v>63</v>
      </c>
      <c r="D48" s="102"/>
      <c r="E48" s="79"/>
      <c r="H48" s="83" t="s">
        <v>72</v>
      </c>
    </row>
    <row r="49" spans="2:8" ht="14.25" thickBot="1">
      <c r="B49" s="77"/>
      <c r="C49" s="23" t="s">
        <v>206</v>
      </c>
      <c r="D49" s="78"/>
      <c r="E49" s="79"/>
      <c r="H49" s="83" t="s">
        <v>73</v>
      </c>
    </row>
    <row r="50" spans="2:8" ht="13.5">
      <c r="B50" s="77"/>
      <c r="C50" s="34" t="s">
        <v>59</v>
      </c>
      <c r="D50" s="100" t="s">
        <v>299</v>
      </c>
      <c r="E50" s="79"/>
      <c r="H50" s="83" t="s">
        <v>74</v>
      </c>
    </row>
    <row r="51" spans="2:8" ht="14.25">
      <c r="B51" s="77"/>
      <c r="C51" s="34" t="s">
        <v>61</v>
      </c>
      <c r="D51" s="101" t="s">
        <v>300</v>
      </c>
      <c r="E51" s="79"/>
      <c r="H51" s="83" t="s">
        <v>75</v>
      </c>
    </row>
    <row r="52" spans="2:8" ht="14.25" thickBot="1">
      <c r="B52" s="77"/>
      <c r="C52" s="34" t="s">
        <v>63</v>
      </c>
      <c r="D52" s="102"/>
      <c r="E52" s="79"/>
      <c r="H52" s="83" t="s">
        <v>76</v>
      </c>
    </row>
    <row r="53" spans="2:8" ht="14.25" thickBot="1">
      <c r="B53" s="77"/>
      <c r="C53" s="23" t="s">
        <v>206</v>
      </c>
      <c r="D53" s="78"/>
      <c r="E53" s="79"/>
      <c r="H53" s="83" t="s">
        <v>77</v>
      </c>
    </row>
    <row r="54" spans="2:8" ht="13.5">
      <c r="B54" s="77"/>
      <c r="C54" s="34" t="s">
        <v>59</v>
      </c>
      <c r="D54" s="100" t="s">
        <v>301</v>
      </c>
      <c r="E54" s="79"/>
      <c r="H54" s="83" t="s">
        <v>78</v>
      </c>
    </row>
    <row r="55" spans="2:8" ht="14.25">
      <c r="B55" s="77"/>
      <c r="C55" s="34" t="s">
        <v>61</v>
      </c>
      <c r="D55" s="101" t="s">
        <v>302</v>
      </c>
      <c r="E55" s="79"/>
      <c r="H55" s="83" t="s">
        <v>79</v>
      </c>
    </row>
    <row r="56" spans="2:8" ht="14.25" thickBot="1">
      <c r="B56" s="77"/>
      <c r="C56" s="34" t="s">
        <v>63</v>
      </c>
      <c r="D56" s="102"/>
      <c r="E56" s="79"/>
      <c r="H56" s="83" t="s">
        <v>80</v>
      </c>
    </row>
    <row r="57" spans="2:8" ht="14.25" thickBot="1">
      <c r="B57" s="77"/>
      <c r="C57" s="23" t="s">
        <v>206</v>
      </c>
      <c r="D57" s="78"/>
      <c r="E57" s="79"/>
      <c r="H57" s="83" t="s">
        <v>81</v>
      </c>
    </row>
    <row r="58" spans="2:8" ht="13.5">
      <c r="B58" s="77"/>
      <c r="C58" s="34" t="s">
        <v>59</v>
      </c>
      <c r="D58" s="100" t="s">
        <v>303</v>
      </c>
      <c r="E58" s="79"/>
      <c r="H58" s="83" t="s">
        <v>82</v>
      </c>
    </row>
    <row r="59" spans="2:8" ht="14.25">
      <c r="B59" s="77"/>
      <c r="C59" s="34" t="s">
        <v>61</v>
      </c>
      <c r="D59" s="101" t="s">
        <v>304</v>
      </c>
      <c r="E59" s="79"/>
      <c r="H59" s="83" t="s">
        <v>83</v>
      </c>
    </row>
    <row r="60" spans="2:8" ht="14.25" thickBot="1">
      <c r="B60" s="77"/>
      <c r="C60" s="34" t="s">
        <v>63</v>
      </c>
      <c r="D60" s="102"/>
      <c r="E60" s="79"/>
      <c r="H60" s="83" t="s">
        <v>84</v>
      </c>
    </row>
    <row r="61" spans="2:8" ht="14.25" thickBot="1">
      <c r="B61" s="103"/>
      <c r="C61" s="104"/>
      <c r="D61" s="28"/>
      <c r="E61" s="29"/>
      <c r="H61" s="83" t="s">
        <v>85</v>
      </c>
    </row>
    <row r="62" ht="13.5">
      <c r="H62" s="83" t="s">
        <v>86</v>
      </c>
    </row>
    <row r="63" ht="13.5">
      <c r="H63" s="83" t="s">
        <v>87</v>
      </c>
    </row>
    <row r="64" ht="13.5">
      <c r="H64" s="83" t="s">
        <v>88</v>
      </c>
    </row>
    <row r="65" ht="13.5">
      <c r="H65" s="83" t="s">
        <v>89</v>
      </c>
    </row>
    <row r="66" ht="13.5">
      <c r="H66" s="83" t="s">
        <v>90</v>
      </c>
    </row>
    <row r="67" ht="13.5">
      <c r="H67" s="83" t="s">
        <v>91</v>
      </c>
    </row>
    <row r="68" ht="13.5">
      <c r="H68" s="83" t="s">
        <v>92</v>
      </c>
    </row>
    <row r="69" ht="13.5">
      <c r="H69" s="83" t="s">
        <v>93</v>
      </c>
    </row>
    <row r="70" ht="13.5">
      <c r="H70" s="83" t="s">
        <v>94</v>
      </c>
    </row>
    <row r="71" ht="13.5">
      <c r="H71" s="83" t="s">
        <v>95</v>
      </c>
    </row>
    <row r="72" ht="13.5">
      <c r="H72" s="83" t="s">
        <v>96</v>
      </c>
    </row>
    <row r="73" ht="13.5">
      <c r="H73" s="83" t="s">
        <v>97</v>
      </c>
    </row>
    <row r="74" ht="13.5">
      <c r="H74" s="83" t="s">
        <v>98</v>
      </c>
    </row>
    <row r="75" ht="13.5">
      <c r="H75" s="83" t="s">
        <v>99</v>
      </c>
    </row>
    <row r="76" ht="13.5">
      <c r="H76" s="83" t="s">
        <v>100</v>
      </c>
    </row>
    <row r="77" ht="13.5">
      <c r="H77" s="83" t="s">
        <v>101</v>
      </c>
    </row>
    <row r="78" ht="13.5">
      <c r="H78" s="83" t="s">
        <v>102</v>
      </c>
    </row>
    <row r="79" ht="13.5">
      <c r="H79" s="83" t="s">
        <v>103</v>
      </c>
    </row>
    <row r="80" ht="13.5">
      <c r="H80" s="83" t="s">
        <v>104</v>
      </c>
    </row>
    <row r="81" ht="13.5">
      <c r="H81" s="83" t="s">
        <v>105</v>
      </c>
    </row>
    <row r="82" ht="13.5">
      <c r="H82" s="83" t="s">
        <v>106</v>
      </c>
    </row>
    <row r="83" ht="13.5">
      <c r="H83" s="83" t="s">
        <v>107</v>
      </c>
    </row>
    <row r="84" ht="13.5">
      <c r="H84" s="83" t="s">
        <v>108</v>
      </c>
    </row>
    <row r="85" ht="13.5">
      <c r="H85" s="83" t="s">
        <v>109</v>
      </c>
    </row>
    <row r="86" ht="13.5">
      <c r="H86" s="83" t="s">
        <v>110</v>
      </c>
    </row>
    <row r="87" ht="13.5">
      <c r="H87" s="83" t="s">
        <v>111</v>
      </c>
    </row>
    <row r="88" ht="13.5">
      <c r="H88" s="83" t="s">
        <v>112</v>
      </c>
    </row>
    <row r="89" ht="13.5">
      <c r="H89" s="83" t="s">
        <v>113</v>
      </c>
    </row>
    <row r="90" ht="13.5">
      <c r="H90" s="83" t="s">
        <v>114</v>
      </c>
    </row>
    <row r="91" ht="13.5">
      <c r="H91" s="83" t="s">
        <v>115</v>
      </c>
    </row>
    <row r="92" ht="13.5">
      <c r="H92" s="83" t="s">
        <v>116</v>
      </c>
    </row>
    <row r="93" ht="13.5">
      <c r="H93" s="83" t="s">
        <v>117</v>
      </c>
    </row>
    <row r="94" ht="13.5">
      <c r="H94" s="83" t="s">
        <v>118</v>
      </c>
    </row>
    <row r="95" ht="13.5">
      <c r="H95" s="83" t="s">
        <v>119</v>
      </c>
    </row>
    <row r="96" ht="13.5">
      <c r="H96" s="83" t="s">
        <v>120</v>
      </c>
    </row>
    <row r="97" ht="13.5">
      <c r="H97" s="83" t="s">
        <v>121</v>
      </c>
    </row>
    <row r="98" ht="13.5">
      <c r="H98" s="83" t="s">
        <v>122</v>
      </c>
    </row>
    <row r="99" ht="13.5">
      <c r="H99" s="83" t="s">
        <v>123</v>
      </c>
    </row>
    <row r="100" ht="13.5">
      <c r="H100" s="83" t="s">
        <v>124</v>
      </c>
    </row>
    <row r="101" ht="13.5">
      <c r="H101" s="83" t="s">
        <v>125</v>
      </c>
    </row>
    <row r="102" ht="13.5">
      <c r="H102" s="83" t="s">
        <v>126</v>
      </c>
    </row>
    <row r="103" ht="13.5">
      <c r="H103" s="83" t="s">
        <v>127</v>
      </c>
    </row>
    <row r="104" ht="13.5">
      <c r="H104" s="83" t="s">
        <v>128</v>
      </c>
    </row>
    <row r="105" ht="13.5">
      <c r="H105" s="83" t="s">
        <v>129</v>
      </c>
    </row>
    <row r="106" ht="13.5">
      <c r="H106" s="83" t="s">
        <v>130</v>
      </c>
    </row>
    <row r="107" ht="13.5">
      <c r="H107" s="83" t="s">
        <v>131</v>
      </c>
    </row>
    <row r="108" ht="13.5">
      <c r="H108" s="83" t="s">
        <v>132</v>
      </c>
    </row>
    <row r="109" ht="13.5">
      <c r="H109" s="83" t="s">
        <v>133</v>
      </c>
    </row>
    <row r="110" ht="13.5">
      <c r="H110" s="83" t="s">
        <v>134</v>
      </c>
    </row>
    <row r="111" ht="13.5">
      <c r="H111" s="83" t="s">
        <v>135</v>
      </c>
    </row>
    <row r="112" ht="13.5">
      <c r="H112" s="83" t="s">
        <v>136</v>
      </c>
    </row>
    <row r="113" ht="13.5">
      <c r="H113" s="83" t="s">
        <v>137</v>
      </c>
    </row>
    <row r="114" ht="13.5">
      <c r="H114" s="83" t="s">
        <v>138</v>
      </c>
    </row>
    <row r="115" ht="13.5">
      <c r="H115" s="83" t="s">
        <v>139</v>
      </c>
    </row>
    <row r="116" ht="13.5">
      <c r="H116" s="83" t="s">
        <v>140</v>
      </c>
    </row>
    <row r="117" ht="13.5">
      <c r="H117" s="83" t="s">
        <v>141</v>
      </c>
    </row>
    <row r="118" ht="13.5">
      <c r="H118" s="83" t="s">
        <v>142</v>
      </c>
    </row>
    <row r="119" ht="13.5">
      <c r="H119" s="83" t="s">
        <v>143</v>
      </c>
    </row>
    <row r="120" ht="13.5">
      <c r="H120" s="83" t="s">
        <v>144</v>
      </c>
    </row>
    <row r="121" ht="13.5">
      <c r="H121" s="83" t="s">
        <v>145</v>
      </c>
    </row>
    <row r="122" ht="13.5">
      <c r="H122" s="83" t="s">
        <v>146</v>
      </c>
    </row>
    <row r="123" ht="13.5">
      <c r="H123" s="83" t="s">
        <v>147</v>
      </c>
    </row>
    <row r="124" ht="13.5">
      <c r="H124" s="83" t="s">
        <v>148</v>
      </c>
    </row>
    <row r="125" ht="13.5">
      <c r="H125" s="83" t="s">
        <v>149</v>
      </c>
    </row>
    <row r="126" ht="13.5">
      <c r="H126" s="83" t="s">
        <v>150</v>
      </c>
    </row>
    <row r="127" ht="13.5">
      <c r="H127" s="83" t="s">
        <v>151</v>
      </c>
    </row>
    <row r="128" ht="13.5">
      <c r="H128" s="83" t="s">
        <v>152</v>
      </c>
    </row>
    <row r="129" ht="13.5">
      <c r="H129" s="83" t="s">
        <v>153</v>
      </c>
    </row>
    <row r="130" ht="13.5">
      <c r="H130" s="83" t="s">
        <v>154</v>
      </c>
    </row>
    <row r="131" ht="13.5">
      <c r="H131" s="83" t="s">
        <v>155</v>
      </c>
    </row>
    <row r="132" ht="13.5">
      <c r="H132" s="83" t="s">
        <v>156</v>
      </c>
    </row>
    <row r="133" ht="13.5">
      <c r="H133" s="83" t="s">
        <v>157</v>
      </c>
    </row>
    <row r="134" ht="13.5">
      <c r="H134" s="83" t="s">
        <v>158</v>
      </c>
    </row>
    <row r="135" ht="13.5">
      <c r="H135" s="83" t="s">
        <v>159</v>
      </c>
    </row>
    <row r="136" ht="13.5">
      <c r="H136" s="83" t="s">
        <v>160</v>
      </c>
    </row>
    <row r="137" ht="13.5">
      <c r="H137" s="83" t="s">
        <v>161</v>
      </c>
    </row>
    <row r="138" ht="13.5">
      <c r="H138" s="83" t="s">
        <v>162</v>
      </c>
    </row>
    <row r="139" ht="13.5">
      <c r="H139" s="83" t="s">
        <v>163</v>
      </c>
    </row>
    <row r="140" ht="13.5">
      <c r="H140" s="83" t="s">
        <v>164</v>
      </c>
    </row>
    <row r="141" ht="13.5">
      <c r="H141" s="83" t="s">
        <v>165</v>
      </c>
    </row>
    <row r="142" ht="13.5">
      <c r="H142" s="83" t="s">
        <v>166</v>
      </c>
    </row>
    <row r="143" ht="13.5">
      <c r="H143" s="83" t="s">
        <v>167</v>
      </c>
    </row>
    <row r="144" ht="13.5">
      <c r="H144" s="83" t="s">
        <v>168</v>
      </c>
    </row>
    <row r="145" ht="13.5">
      <c r="H145" s="83" t="s">
        <v>169</v>
      </c>
    </row>
    <row r="146" ht="13.5">
      <c r="H146" s="83" t="s">
        <v>170</v>
      </c>
    </row>
    <row r="147" ht="13.5">
      <c r="H147" s="83" t="s">
        <v>171</v>
      </c>
    </row>
    <row r="148" ht="13.5">
      <c r="H148" s="83" t="s">
        <v>172</v>
      </c>
    </row>
    <row r="149" ht="13.5">
      <c r="H149" s="83" t="s">
        <v>173</v>
      </c>
    </row>
    <row r="150" ht="13.5">
      <c r="H150" s="83" t="s">
        <v>174</v>
      </c>
    </row>
    <row r="151" ht="13.5">
      <c r="H151" s="83" t="s">
        <v>175</v>
      </c>
    </row>
    <row r="152" ht="13.5">
      <c r="H152" s="83" t="s">
        <v>176</v>
      </c>
    </row>
    <row r="153" ht="13.5">
      <c r="H153" s="83" t="s">
        <v>177</v>
      </c>
    </row>
    <row r="154" ht="13.5">
      <c r="H154" s="83" t="s">
        <v>178</v>
      </c>
    </row>
    <row r="155" ht="13.5">
      <c r="H155" s="83" t="s">
        <v>179</v>
      </c>
    </row>
    <row r="156" ht="13.5">
      <c r="H156" s="83" t="s">
        <v>180</v>
      </c>
    </row>
    <row r="157" ht="13.5">
      <c r="H157" s="83" t="s">
        <v>181</v>
      </c>
    </row>
    <row r="158" ht="13.5">
      <c r="H158" s="83" t="s">
        <v>182</v>
      </c>
    </row>
    <row r="159" ht="13.5">
      <c r="H159" s="83" t="s">
        <v>183</v>
      </c>
    </row>
    <row r="160" ht="13.5">
      <c r="H160" s="83" t="s">
        <v>184</v>
      </c>
    </row>
    <row r="161" ht="13.5">
      <c r="H161" s="83" t="s">
        <v>185</v>
      </c>
    </row>
    <row r="162" ht="13.5">
      <c r="H162" s="83" t="s">
        <v>186</v>
      </c>
    </row>
    <row r="163" ht="13.5">
      <c r="H163" s="83" t="s">
        <v>187</v>
      </c>
    </row>
    <row r="164" ht="13.5">
      <c r="H164" s="83" t="s">
        <v>188</v>
      </c>
    </row>
    <row r="165" ht="13.5">
      <c r="H165" s="83" t="s">
        <v>189</v>
      </c>
    </row>
    <row r="166" ht="13.5">
      <c r="H166" s="83" t="s">
        <v>190</v>
      </c>
    </row>
    <row r="167" ht="13.5">
      <c r="H167" s="83" t="s">
        <v>191</v>
      </c>
    </row>
    <row r="168" ht="13.5">
      <c r="H168" s="83" t="s">
        <v>192</v>
      </c>
    </row>
    <row r="169" ht="13.5">
      <c r="H169" s="83" t="s">
        <v>193</v>
      </c>
    </row>
    <row r="170" ht="13.5">
      <c r="H170" s="83" t="s">
        <v>194</v>
      </c>
    </row>
    <row r="171" ht="13.5">
      <c r="H171" s="83" t="s">
        <v>195</v>
      </c>
    </row>
    <row r="172" ht="13.5">
      <c r="H172" s="83" t="s">
        <v>196</v>
      </c>
    </row>
    <row r="173" ht="13.5">
      <c r="H173" s="83" t="s">
        <v>197</v>
      </c>
    </row>
    <row r="174" ht="13.5">
      <c r="H174" s="83" t="s">
        <v>198</v>
      </c>
    </row>
    <row r="175" ht="13.5">
      <c r="H175" s="83" t="s">
        <v>199</v>
      </c>
    </row>
    <row r="176" ht="13.5">
      <c r="H176" s="83" t="s">
        <v>200</v>
      </c>
    </row>
    <row r="177" ht="13.5">
      <c r="H177" s="83" t="s">
        <v>201</v>
      </c>
    </row>
    <row r="178" ht="13.5">
      <c r="H178" s="83" t="s">
        <v>202</v>
      </c>
    </row>
  </sheetData>
  <sheetProtection/>
  <mergeCells count="10">
    <mergeCell ref="D23:D24"/>
    <mergeCell ref="B16:C16"/>
    <mergeCell ref="B27:C27"/>
    <mergeCell ref="B37:C37"/>
    <mergeCell ref="B26:C26"/>
    <mergeCell ref="B19:C19"/>
    <mergeCell ref="B23:C24"/>
    <mergeCell ref="B25:C25"/>
    <mergeCell ref="B33:C33"/>
    <mergeCell ref="B28:C28"/>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47" r:id="rId1" display="mnanclares@prosap.gov.ar"/>
    <hyperlink ref="D39" r:id="rId2" display="mnanclares@prosap.gov.ar"/>
    <hyperlink ref="D51" r:id="rId3" display="ramilo.diegonicolas@inta.gob.ar"/>
    <hyperlink ref="D55" r:id="rId4" display="socchi@minagri.gob.ar"/>
    <hyperlink ref="D59" r:id="rId5" display="ncastillo@ambiente.gov.ar"/>
    <hyperlink ref="D34" r:id="rId6" display="http://www.ucar.gob.ar/index.php/institucional/fondo-de-adaptacion-para-el-cambio-climatico"/>
    <hyperlink ref="D43" r:id="rId7" display="ldipietro@ambiente.gob.ar"/>
  </hyperlinks>
  <printOptions/>
  <pageMargins left="0.7" right="0.7" top="0.75" bottom="0.75" header="0.3" footer="0.3"/>
  <pageSetup horizontalDpi="600" verticalDpi="600" orientation="landscape" r:id="rId9"/>
  <drawing r:id="rId8"/>
</worksheet>
</file>

<file path=xl/worksheets/sheet2.xml><?xml version="1.0" encoding="utf-8"?>
<worksheet xmlns="http://schemas.openxmlformats.org/spreadsheetml/2006/main" xmlns:r="http://schemas.openxmlformats.org/officeDocument/2006/relationships">
  <dimension ref="B2:P54"/>
  <sheetViews>
    <sheetView showGridLines="0" zoomScale="85" zoomScaleNormal="85" zoomScalePageLayoutView="0" workbookViewId="0" topLeftCell="A25">
      <selection activeCell="L34" sqref="L34"/>
    </sheetView>
  </sheetViews>
  <sheetFormatPr defaultColWidth="11.421875" defaultRowHeight="15"/>
  <cols>
    <col min="1" max="1" width="1.421875" style="239" customWidth="1"/>
    <col min="2" max="2" width="1.57421875" style="240" customWidth="1"/>
    <col min="3" max="3" width="10.28125" style="240" customWidth="1"/>
    <col min="4" max="4" width="21.00390625" style="240" customWidth="1"/>
    <col min="5" max="5" width="27.57421875" style="239" customWidth="1"/>
    <col min="6" max="6" width="46.00390625" style="239" customWidth="1"/>
    <col min="7" max="7" width="15.140625" style="239" customWidth="1"/>
    <col min="8" max="8" width="13.57421875" style="239" customWidth="1"/>
    <col min="9" max="9" width="1.1484375" style="239" customWidth="1"/>
    <col min="10" max="10" width="1.421875" style="239" customWidth="1"/>
    <col min="11" max="11" width="11.421875" style="239" customWidth="1"/>
    <col min="12" max="14" width="18.140625" style="239" customWidth="1"/>
    <col min="15" max="15" width="18.28125" style="239" customWidth="1"/>
    <col min="16" max="16" width="9.28125" style="239" customWidth="1"/>
    <col min="17" max="16384" width="11.421875" style="239" customWidth="1"/>
  </cols>
  <sheetData>
    <row r="1" ht="14.25" thickBot="1"/>
    <row r="2" spans="2:9" ht="14.25" thickBot="1">
      <c r="B2" s="277"/>
      <c r="C2" s="276"/>
      <c r="D2" s="276"/>
      <c r="E2" s="275"/>
      <c r="F2" s="275"/>
      <c r="G2" s="275"/>
      <c r="H2" s="275"/>
      <c r="I2" s="274"/>
    </row>
    <row r="3" spans="2:9" ht="19.5" thickBot="1">
      <c r="B3" s="273"/>
      <c r="C3" s="337" t="s">
        <v>365</v>
      </c>
      <c r="D3" s="338"/>
      <c r="E3" s="338"/>
      <c r="F3" s="338"/>
      <c r="G3" s="338"/>
      <c r="H3" s="339"/>
      <c r="I3" s="247"/>
    </row>
    <row r="4" spans="2:9" ht="13.5">
      <c r="B4" s="345"/>
      <c r="C4" s="346"/>
      <c r="D4" s="346"/>
      <c r="E4" s="346"/>
      <c r="F4" s="346"/>
      <c r="G4" s="346"/>
      <c r="H4" s="248"/>
      <c r="I4" s="247"/>
    </row>
    <row r="5" spans="2:9" ht="13.5">
      <c r="B5" s="250"/>
      <c r="C5" s="344"/>
      <c r="D5" s="344"/>
      <c r="E5" s="344"/>
      <c r="F5" s="344"/>
      <c r="G5" s="344"/>
      <c r="H5" s="248"/>
      <c r="I5" s="247"/>
    </row>
    <row r="6" spans="2:9" ht="13.5">
      <c r="B6" s="250"/>
      <c r="C6" s="272"/>
      <c r="D6" s="249"/>
      <c r="E6" s="271"/>
      <c r="F6" s="271"/>
      <c r="G6" s="248"/>
      <c r="H6" s="248"/>
      <c r="I6" s="247"/>
    </row>
    <row r="7" spans="2:9" ht="13.5">
      <c r="B7" s="250"/>
      <c r="C7" s="336" t="s">
        <v>233</v>
      </c>
      <c r="D7" s="336"/>
      <c r="E7" s="270"/>
      <c r="F7" s="270"/>
      <c r="G7" s="248"/>
      <c r="H7" s="248"/>
      <c r="I7" s="247"/>
    </row>
    <row r="8" spans="2:9" ht="27.75" customHeight="1" thickBot="1">
      <c r="B8" s="250"/>
      <c r="C8" s="353" t="s">
        <v>242</v>
      </c>
      <c r="D8" s="353"/>
      <c r="E8" s="353"/>
      <c r="F8" s="353"/>
      <c r="G8" s="353"/>
      <c r="H8" s="248"/>
      <c r="I8" s="247"/>
    </row>
    <row r="9" spans="2:12" ht="49.5" customHeight="1" thickBot="1">
      <c r="B9" s="250"/>
      <c r="C9" s="336" t="s">
        <v>305</v>
      </c>
      <c r="D9" s="336"/>
      <c r="E9" s="347">
        <v>1156742</v>
      </c>
      <c r="F9" s="348"/>
      <c r="G9" s="349"/>
      <c r="H9" s="248"/>
      <c r="I9" s="247"/>
      <c r="L9" s="269"/>
    </row>
    <row r="10" spans="2:14" ht="107.25" customHeight="1" thickBot="1">
      <c r="B10" s="250"/>
      <c r="C10" s="336" t="s">
        <v>234</v>
      </c>
      <c r="D10" s="336"/>
      <c r="E10" s="350" t="s">
        <v>516</v>
      </c>
      <c r="F10" s="351"/>
      <c r="G10" s="352"/>
      <c r="H10" s="248"/>
      <c r="I10" s="247"/>
      <c r="N10" s="257"/>
    </row>
    <row r="11" spans="2:9" ht="13.5">
      <c r="B11" s="250"/>
      <c r="C11" s="249"/>
      <c r="D11" s="249"/>
      <c r="E11" s="248"/>
      <c r="F11" s="248"/>
      <c r="G11" s="248"/>
      <c r="H11" s="248"/>
      <c r="I11" s="247"/>
    </row>
    <row r="12" spans="2:16" ht="14.25" thickBot="1">
      <c r="B12" s="250"/>
      <c r="C12" s="336" t="s">
        <v>216</v>
      </c>
      <c r="D12" s="336"/>
      <c r="E12" s="248"/>
      <c r="F12" s="248"/>
      <c r="G12" s="248"/>
      <c r="H12" s="248"/>
      <c r="I12" s="247"/>
      <c r="K12" s="257"/>
      <c r="L12" s="257"/>
      <c r="M12" s="257"/>
      <c r="N12" s="257"/>
      <c r="O12" s="257"/>
      <c r="P12" s="257"/>
    </row>
    <row r="13" spans="2:16" ht="49.5" customHeight="1" thickBot="1">
      <c r="B13" s="250"/>
      <c r="C13" s="336" t="s">
        <v>393</v>
      </c>
      <c r="D13" s="336"/>
      <c r="E13" s="268" t="s">
        <v>217</v>
      </c>
      <c r="F13" s="267"/>
      <c r="G13" s="266" t="s">
        <v>218</v>
      </c>
      <c r="H13" s="248"/>
      <c r="I13" s="247"/>
      <c r="K13" s="257"/>
      <c r="L13" s="7"/>
      <c r="M13" s="317"/>
      <c r="N13" s="7"/>
      <c r="O13" s="7"/>
      <c r="P13" s="257"/>
    </row>
    <row r="14" spans="2:16" ht="45.75" customHeight="1">
      <c r="B14" s="250"/>
      <c r="C14" s="249"/>
      <c r="D14" s="249"/>
      <c r="E14" s="328" t="s">
        <v>366</v>
      </c>
      <c r="F14" s="265" t="s">
        <v>306</v>
      </c>
      <c r="G14" s="264">
        <v>305351.8620000001</v>
      </c>
      <c r="H14" s="248"/>
      <c r="I14" s="247"/>
      <c r="K14" s="257"/>
      <c r="L14" s="8"/>
      <c r="M14" s="8"/>
      <c r="N14" s="8"/>
      <c r="O14" s="8"/>
      <c r="P14" s="257"/>
    </row>
    <row r="15" spans="2:16" ht="61.5" customHeight="1">
      <c r="B15" s="250"/>
      <c r="C15" s="249"/>
      <c r="D15" s="249"/>
      <c r="E15" s="329"/>
      <c r="F15" s="263" t="s">
        <v>441</v>
      </c>
      <c r="G15" s="262">
        <v>2803.9314</v>
      </c>
      <c r="H15" s="248"/>
      <c r="I15" s="247"/>
      <c r="K15" s="257"/>
      <c r="L15" s="8"/>
      <c r="M15" s="8"/>
      <c r="N15" s="8"/>
      <c r="O15" s="8"/>
      <c r="P15" s="257"/>
    </row>
    <row r="16" spans="2:16" ht="43.5" customHeight="1">
      <c r="B16" s="250"/>
      <c r="C16" s="249"/>
      <c r="D16" s="249"/>
      <c r="E16" s="330"/>
      <c r="F16" s="263" t="s">
        <v>394</v>
      </c>
      <c r="G16" s="262">
        <v>89775.4646</v>
      </c>
      <c r="H16" s="248"/>
      <c r="I16" s="247"/>
      <c r="K16" s="257"/>
      <c r="L16" s="8"/>
      <c r="M16" s="8"/>
      <c r="N16" s="8"/>
      <c r="O16" s="8"/>
      <c r="P16" s="257"/>
    </row>
    <row r="17" spans="2:16" ht="42">
      <c r="B17" s="250"/>
      <c r="C17" s="249"/>
      <c r="D17" s="249"/>
      <c r="E17" s="331" t="s">
        <v>307</v>
      </c>
      <c r="F17" s="263" t="s">
        <v>444</v>
      </c>
      <c r="G17" s="261">
        <v>327212.3731</v>
      </c>
      <c r="H17" s="248"/>
      <c r="I17" s="247"/>
      <c r="K17" s="257"/>
      <c r="L17" s="8"/>
      <c r="M17" s="8"/>
      <c r="N17" s="8"/>
      <c r="O17" s="316"/>
      <c r="P17" s="257"/>
    </row>
    <row r="18" spans="2:16" ht="45.75" customHeight="1">
      <c r="B18" s="250"/>
      <c r="C18" s="249"/>
      <c r="D18" s="249"/>
      <c r="E18" s="330"/>
      <c r="F18" s="263" t="s">
        <v>395</v>
      </c>
      <c r="G18" s="262">
        <v>20121.4182</v>
      </c>
      <c r="H18" s="248"/>
      <c r="I18" s="247"/>
      <c r="K18" s="257"/>
      <c r="L18" s="8"/>
      <c r="M18" s="8"/>
      <c r="N18" s="8"/>
      <c r="O18" s="316"/>
      <c r="P18" s="257"/>
    </row>
    <row r="19" spans="2:16" ht="60.75" customHeight="1">
      <c r="B19" s="250"/>
      <c r="C19" s="249"/>
      <c r="D19" s="249"/>
      <c r="E19" s="331" t="s">
        <v>368</v>
      </c>
      <c r="F19" s="263" t="s">
        <v>440</v>
      </c>
      <c r="G19" s="261">
        <v>56522.69530000001</v>
      </c>
      <c r="H19" s="248"/>
      <c r="I19" s="247"/>
      <c r="K19" s="257"/>
      <c r="L19" s="8"/>
      <c r="M19" s="8"/>
      <c r="N19" s="8"/>
      <c r="O19" s="8"/>
      <c r="P19" s="257"/>
    </row>
    <row r="20" spans="2:16" ht="72.75" customHeight="1">
      <c r="B20" s="250"/>
      <c r="C20" s="249"/>
      <c r="D20" s="249"/>
      <c r="E20" s="330"/>
      <c r="F20" s="263" t="s">
        <v>445</v>
      </c>
      <c r="G20" s="262"/>
      <c r="H20" s="248"/>
      <c r="I20" s="247"/>
      <c r="K20" s="257"/>
      <c r="L20" s="8"/>
      <c r="M20" s="8"/>
      <c r="N20" s="8"/>
      <c r="O20" s="8"/>
      <c r="P20" s="257"/>
    </row>
    <row r="21" spans="2:16" ht="15" thickBot="1">
      <c r="B21" s="250"/>
      <c r="C21" s="249"/>
      <c r="D21" s="249"/>
      <c r="E21" s="332" t="s">
        <v>308</v>
      </c>
      <c r="F21" s="333"/>
      <c r="G21" s="261">
        <v>7543.7252</v>
      </c>
      <c r="H21" s="248"/>
      <c r="I21" s="247"/>
      <c r="K21" s="257"/>
      <c r="L21" s="8"/>
      <c r="M21" s="8"/>
      <c r="N21" s="8"/>
      <c r="O21" s="8"/>
      <c r="P21" s="257"/>
    </row>
    <row r="22" spans="2:16" ht="14.25" thickBot="1">
      <c r="B22" s="250"/>
      <c r="C22" s="249"/>
      <c r="D22" s="249"/>
      <c r="E22" s="260" t="s">
        <v>273</v>
      </c>
      <c r="F22" s="259"/>
      <c r="G22" s="258">
        <v>809331.4698000001</v>
      </c>
      <c r="H22" s="248"/>
      <c r="I22" s="247"/>
      <c r="K22" s="257"/>
      <c r="L22" s="8"/>
      <c r="M22" s="8"/>
      <c r="N22" s="8"/>
      <c r="O22" s="8"/>
      <c r="P22" s="257"/>
    </row>
    <row r="23" spans="2:16" ht="13.5">
      <c r="B23" s="250"/>
      <c r="C23" s="249"/>
      <c r="D23" s="249"/>
      <c r="E23" s="248"/>
      <c r="F23" s="248"/>
      <c r="G23" s="248"/>
      <c r="H23" s="248"/>
      <c r="I23" s="247"/>
      <c r="K23" s="257"/>
      <c r="L23" s="257"/>
      <c r="M23" s="257"/>
      <c r="N23" s="257"/>
      <c r="O23" s="257"/>
      <c r="P23" s="257"/>
    </row>
    <row r="24" spans="2:16" ht="32.25" customHeight="1" thickBot="1">
      <c r="B24" s="250"/>
      <c r="C24" s="336" t="s">
        <v>277</v>
      </c>
      <c r="D24" s="336"/>
      <c r="E24" s="248"/>
      <c r="F24" s="248"/>
      <c r="G24" s="248"/>
      <c r="H24" s="248"/>
      <c r="I24" s="247"/>
      <c r="K24" s="257"/>
      <c r="L24" s="257"/>
      <c r="M24" s="257"/>
      <c r="N24" s="257"/>
      <c r="O24" s="257"/>
      <c r="P24" s="257"/>
    </row>
    <row r="25" spans="2:9" ht="49.5" customHeight="1">
      <c r="B25" s="250"/>
      <c r="C25" s="336" t="s">
        <v>278</v>
      </c>
      <c r="D25" s="336"/>
      <c r="E25" s="334" t="s">
        <v>217</v>
      </c>
      <c r="F25" s="335"/>
      <c r="G25" s="256" t="s">
        <v>219</v>
      </c>
      <c r="H25" s="160" t="s">
        <v>367</v>
      </c>
      <c r="I25" s="247"/>
    </row>
    <row r="26" spans="2:9" ht="42">
      <c r="B26" s="250"/>
      <c r="C26" s="249"/>
      <c r="D26" s="249"/>
      <c r="E26" s="325" t="s">
        <v>366</v>
      </c>
      <c r="F26" s="255" t="s">
        <v>306</v>
      </c>
      <c r="G26" s="314">
        <v>900000</v>
      </c>
      <c r="H26" s="252">
        <v>42644</v>
      </c>
      <c r="I26" s="247"/>
    </row>
    <row r="27" spans="2:9" ht="56.25">
      <c r="B27" s="250"/>
      <c r="C27" s="249"/>
      <c r="D27" s="249"/>
      <c r="E27" s="326"/>
      <c r="F27" s="255" t="s">
        <v>441</v>
      </c>
      <c r="G27" s="314">
        <v>600000</v>
      </c>
      <c r="H27" s="252">
        <v>42644</v>
      </c>
      <c r="I27" s="247"/>
    </row>
    <row r="28" spans="2:9" ht="42">
      <c r="B28" s="250"/>
      <c r="C28" s="249"/>
      <c r="D28" s="249"/>
      <c r="E28" s="326"/>
      <c r="F28" s="255" t="s">
        <v>394</v>
      </c>
      <c r="G28" s="314">
        <v>400000</v>
      </c>
      <c r="H28" s="252">
        <v>42644</v>
      </c>
      <c r="I28" s="247"/>
    </row>
    <row r="29" spans="2:9" ht="42" customHeight="1">
      <c r="B29" s="250"/>
      <c r="C29" s="249"/>
      <c r="D29" s="249"/>
      <c r="E29" s="325" t="s">
        <v>307</v>
      </c>
      <c r="F29" s="255" t="s">
        <v>444</v>
      </c>
      <c r="G29" s="314">
        <v>325000</v>
      </c>
      <c r="H29" s="252">
        <v>42644</v>
      </c>
      <c r="I29" s="247"/>
    </row>
    <row r="30" spans="2:9" ht="42">
      <c r="B30" s="250"/>
      <c r="C30" s="249"/>
      <c r="D30" s="249"/>
      <c r="E30" s="326"/>
      <c r="F30" s="255" t="s">
        <v>395</v>
      </c>
      <c r="G30" s="314">
        <v>150000</v>
      </c>
      <c r="H30" s="252">
        <v>42644</v>
      </c>
      <c r="I30" s="247"/>
    </row>
    <row r="31" spans="2:9" ht="60.75" customHeight="1">
      <c r="B31" s="250"/>
      <c r="C31" s="249"/>
      <c r="D31" s="249"/>
      <c r="E31" s="325" t="s">
        <v>368</v>
      </c>
      <c r="F31" s="255" t="s">
        <v>440</v>
      </c>
      <c r="G31" s="314">
        <v>100000</v>
      </c>
      <c r="H31" s="252">
        <v>42644</v>
      </c>
      <c r="I31" s="247"/>
    </row>
    <row r="32" spans="2:9" ht="72.75" customHeight="1">
      <c r="B32" s="250"/>
      <c r="C32" s="249"/>
      <c r="D32" s="249"/>
      <c r="E32" s="326"/>
      <c r="F32" s="255" t="s">
        <v>445</v>
      </c>
      <c r="G32" s="314">
        <v>100000</v>
      </c>
      <c r="H32" s="252">
        <v>42644</v>
      </c>
      <c r="I32" s="247"/>
    </row>
    <row r="33" spans="2:9" ht="14.25">
      <c r="B33" s="250"/>
      <c r="C33" s="249"/>
      <c r="D33" s="249"/>
      <c r="E33" s="325" t="s">
        <v>308</v>
      </c>
      <c r="F33" s="327"/>
      <c r="G33" s="314">
        <v>95000</v>
      </c>
      <c r="H33" s="252">
        <v>42644</v>
      </c>
      <c r="I33" s="247"/>
    </row>
    <row r="34" spans="2:9" ht="14.25" thickBot="1">
      <c r="B34" s="250"/>
      <c r="C34" s="249"/>
      <c r="D34" s="249"/>
      <c r="E34" s="254" t="s">
        <v>273</v>
      </c>
      <c r="F34" s="253"/>
      <c r="G34" s="315">
        <f>+SUM(G26:G33)</f>
        <v>2670000</v>
      </c>
      <c r="H34" s="252">
        <v>42644</v>
      </c>
      <c r="I34" s="247"/>
    </row>
    <row r="35" spans="2:9" ht="13.5">
      <c r="B35" s="250"/>
      <c r="C35" s="249"/>
      <c r="D35" s="249"/>
      <c r="E35" s="248"/>
      <c r="F35" s="248"/>
      <c r="G35" s="248"/>
      <c r="H35" s="248"/>
      <c r="I35" s="247"/>
    </row>
    <row r="36" spans="2:9" ht="34.5" customHeight="1" thickBot="1">
      <c r="B36" s="250"/>
      <c r="C36" s="336" t="s">
        <v>279</v>
      </c>
      <c r="D36" s="336"/>
      <c r="E36" s="336"/>
      <c r="F36" s="336"/>
      <c r="G36" s="336"/>
      <c r="H36" s="251"/>
      <c r="I36" s="247"/>
    </row>
    <row r="37" spans="2:9" ht="63.75" customHeight="1" thickBot="1">
      <c r="B37" s="250"/>
      <c r="C37" s="336" t="s">
        <v>213</v>
      </c>
      <c r="D37" s="336"/>
      <c r="E37" s="341" t="s">
        <v>309</v>
      </c>
      <c r="F37" s="342"/>
      <c r="G37" s="343"/>
      <c r="H37" s="248"/>
      <c r="I37" s="247"/>
    </row>
    <row r="38" spans="2:9" ht="14.25" thickBot="1">
      <c r="B38" s="250"/>
      <c r="C38" s="340"/>
      <c r="D38" s="340"/>
      <c r="E38" s="340"/>
      <c r="F38" s="340"/>
      <c r="G38" s="340"/>
      <c r="H38" s="248"/>
      <c r="I38" s="247"/>
    </row>
    <row r="39" spans="2:9" ht="59.25" customHeight="1" thickBot="1">
      <c r="B39" s="250"/>
      <c r="C39" s="336" t="s">
        <v>214</v>
      </c>
      <c r="D39" s="336"/>
      <c r="E39" s="361"/>
      <c r="F39" s="362"/>
      <c r="G39" s="363"/>
      <c r="H39" s="248"/>
      <c r="I39" s="247"/>
    </row>
    <row r="40" spans="2:9" ht="99.75" customHeight="1" thickBot="1">
      <c r="B40" s="250"/>
      <c r="C40" s="336" t="s">
        <v>215</v>
      </c>
      <c r="D40" s="336"/>
      <c r="E40" s="358" t="s">
        <v>309</v>
      </c>
      <c r="F40" s="359"/>
      <c r="G40" s="360"/>
      <c r="H40" s="248"/>
      <c r="I40" s="247"/>
    </row>
    <row r="41" spans="2:9" ht="13.5">
      <c r="B41" s="250"/>
      <c r="C41" s="249"/>
      <c r="D41" s="249"/>
      <c r="E41" s="248"/>
      <c r="F41" s="248"/>
      <c r="G41" s="248"/>
      <c r="H41" s="248"/>
      <c r="I41" s="247"/>
    </row>
    <row r="42" spans="2:9" ht="14.25" thickBot="1">
      <c r="B42" s="246"/>
      <c r="C42" s="364"/>
      <c r="D42" s="364"/>
      <c r="E42" s="245"/>
      <c r="F42" s="245"/>
      <c r="G42" s="244"/>
      <c r="H42" s="244"/>
      <c r="I42" s="243"/>
    </row>
    <row r="43" spans="2:8" s="242" customFormat="1" ht="64.5" customHeight="1">
      <c r="B43" s="9"/>
      <c r="C43" s="356"/>
      <c r="D43" s="356"/>
      <c r="E43" s="365"/>
      <c r="F43" s="365"/>
      <c r="G43" s="365"/>
      <c r="H43" s="5"/>
    </row>
    <row r="44" spans="2:8" ht="59.25" customHeight="1">
      <c r="B44" s="9"/>
      <c r="C44" s="10"/>
      <c r="D44" s="10"/>
      <c r="E44" s="8"/>
      <c r="F44" s="8"/>
      <c r="G44" s="8"/>
      <c r="H44" s="5"/>
    </row>
    <row r="45" spans="2:8" ht="49.5" customHeight="1">
      <c r="B45" s="9"/>
      <c r="C45" s="355"/>
      <c r="D45" s="355"/>
      <c r="E45" s="354"/>
      <c r="F45" s="354"/>
      <c r="G45" s="354"/>
      <c r="H45" s="5"/>
    </row>
    <row r="46" spans="2:8" ht="99.75" customHeight="1">
      <c r="B46" s="9"/>
      <c r="C46" s="355"/>
      <c r="D46" s="355"/>
      <c r="E46" s="357"/>
      <c r="F46" s="357"/>
      <c r="G46" s="357"/>
      <c r="H46" s="5"/>
    </row>
    <row r="47" spans="2:8" ht="13.5">
      <c r="B47" s="9"/>
      <c r="C47" s="9"/>
      <c r="D47" s="9"/>
      <c r="E47" s="5"/>
      <c r="F47" s="5"/>
      <c r="G47" s="5"/>
      <c r="H47" s="5"/>
    </row>
    <row r="48" spans="2:8" ht="13.5">
      <c r="B48" s="9"/>
      <c r="C48" s="356"/>
      <c r="D48" s="356"/>
      <c r="E48" s="5"/>
      <c r="F48" s="5"/>
      <c r="G48" s="5"/>
      <c r="H48" s="5"/>
    </row>
    <row r="49" spans="2:8" ht="49.5" customHeight="1">
      <c r="B49" s="9"/>
      <c r="C49" s="356"/>
      <c r="D49" s="356"/>
      <c r="E49" s="357"/>
      <c r="F49" s="357"/>
      <c r="G49" s="357"/>
      <c r="H49" s="5"/>
    </row>
    <row r="50" spans="2:8" ht="99.75" customHeight="1">
      <c r="B50" s="9"/>
      <c r="C50" s="355"/>
      <c r="D50" s="355"/>
      <c r="E50" s="357"/>
      <c r="F50" s="357"/>
      <c r="G50" s="357"/>
      <c r="H50" s="5"/>
    </row>
    <row r="51" spans="2:8" ht="13.5">
      <c r="B51" s="9"/>
      <c r="C51" s="11"/>
      <c r="D51" s="9"/>
      <c r="E51" s="12"/>
      <c r="F51" s="12"/>
      <c r="G51" s="5"/>
      <c r="H51" s="5"/>
    </row>
    <row r="52" spans="2:8" ht="13.5">
      <c r="B52" s="9"/>
      <c r="C52" s="11"/>
      <c r="D52" s="11"/>
      <c r="E52" s="12"/>
      <c r="F52" s="12"/>
      <c r="G52" s="12"/>
      <c r="H52" s="4"/>
    </row>
    <row r="53" spans="5:7" ht="13.5">
      <c r="E53" s="241"/>
      <c r="F53" s="241"/>
      <c r="G53" s="241"/>
    </row>
    <row r="54" spans="5:7" ht="13.5">
      <c r="E54" s="241"/>
      <c r="F54" s="241"/>
      <c r="G54" s="241"/>
    </row>
  </sheetData>
  <sheetProtection/>
  <mergeCells count="42">
    <mergeCell ref="C39:D39"/>
    <mergeCell ref="E40:G40"/>
    <mergeCell ref="E39:G39"/>
    <mergeCell ref="C42:D42"/>
    <mergeCell ref="C43:D43"/>
    <mergeCell ref="E43:G43"/>
    <mergeCell ref="C40:D40"/>
    <mergeCell ref="E45:G45"/>
    <mergeCell ref="C45:D45"/>
    <mergeCell ref="C46:D46"/>
    <mergeCell ref="C49:D49"/>
    <mergeCell ref="C48:D48"/>
    <mergeCell ref="C50:D50"/>
    <mergeCell ref="E49:G49"/>
    <mergeCell ref="E50:G50"/>
    <mergeCell ref="E46:G46"/>
    <mergeCell ref="B4:G4"/>
    <mergeCell ref="C13:D13"/>
    <mergeCell ref="C7:D7"/>
    <mergeCell ref="E9:G9"/>
    <mergeCell ref="E10:G10"/>
    <mergeCell ref="C8:G8"/>
    <mergeCell ref="C12:D12"/>
    <mergeCell ref="C36:G36"/>
    <mergeCell ref="C3:H3"/>
    <mergeCell ref="C38:G38"/>
    <mergeCell ref="C9:D9"/>
    <mergeCell ref="C10:D10"/>
    <mergeCell ref="C24:D24"/>
    <mergeCell ref="C25:D25"/>
    <mergeCell ref="C37:D37"/>
    <mergeCell ref="E37:G37"/>
    <mergeCell ref="C5:G5"/>
    <mergeCell ref="E31:E32"/>
    <mergeCell ref="E33:F33"/>
    <mergeCell ref="E14:E16"/>
    <mergeCell ref="E17:E18"/>
    <mergeCell ref="E21:F21"/>
    <mergeCell ref="E19:E20"/>
    <mergeCell ref="E26:E28"/>
    <mergeCell ref="E29:E30"/>
    <mergeCell ref="E25:F25"/>
  </mergeCells>
  <dataValidations count="2">
    <dataValidation type="list" allowBlank="1" showInputMessage="1" showErrorMessage="1" sqref="E49:F49">
      <formula1>$L$55:$L$56</formula1>
    </dataValidation>
    <dataValidation type="whole" allowBlank="1" showInputMessage="1" showErrorMessage="1" sqref="E45:F45 E39:F39 E9:F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R58"/>
  <sheetViews>
    <sheetView showGridLines="0" tabSelected="1" zoomScalePageLayoutView="0" workbookViewId="0" topLeftCell="A22">
      <selection activeCell="E26" sqref="E26:F26"/>
    </sheetView>
  </sheetViews>
  <sheetFormatPr defaultColWidth="11.421875" defaultRowHeight="15"/>
  <cols>
    <col min="1" max="2" width="1.8515625" style="0" customWidth="1"/>
    <col min="3" max="3" width="45.8515625" style="0" customWidth="1"/>
    <col min="4" max="4" width="29.00390625" style="0" customWidth="1"/>
    <col min="5" max="5" width="25.140625" style="0" customWidth="1"/>
    <col min="6" max="6" width="78.7109375" style="0" customWidth="1"/>
    <col min="7" max="7" width="2.00390625" style="0" customWidth="1"/>
    <col min="8" max="8" width="1.57421875" style="0" customWidth="1"/>
    <col min="9" max="9" width="11.421875" style="0" customWidth="1"/>
    <col min="10" max="10" width="53.28125" style="0" customWidth="1"/>
    <col min="11" max="11" width="47.57421875" style="0" customWidth="1"/>
  </cols>
  <sheetData>
    <row r="1" ht="15" thickBot="1"/>
    <row r="2" spans="2:7" ht="15" thickBot="1">
      <c r="B2" s="301"/>
      <c r="C2" s="300"/>
      <c r="D2" s="300"/>
      <c r="E2" s="300"/>
      <c r="F2" s="300"/>
      <c r="G2" s="299"/>
    </row>
    <row r="3" spans="2:7" ht="19.5" thickBot="1">
      <c r="B3" s="298"/>
      <c r="C3" s="337" t="s">
        <v>220</v>
      </c>
      <c r="D3" s="338"/>
      <c r="E3" s="338"/>
      <c r="F3" s="339"/>
      <c r="G3" s="284"/>
    </row>
    <row r="4" spans="2:10" ht="14.25">
      <c r="B4" s="385"/>
      <c r="C4" s="386"/>
      <c r="D4" s="386"/>
      <c r="E4" s="386"/>
      <c r="F4" s="386"/>
      <c r="G4" s="284"/>
      <c r="J4" s="53"/>
    </row>
    <row r="5" spans="2:10" ht="14.25">
      <c r="B5" s="286"/>
      <c r="C5" s="387"/>
      <c r="D5" s="387"/>
      <c r="E5" s="387"/>
      <c r="F5" s="387"/>
      <c r="G5" s="284"/>
      <c r="J5" s="53"/>
    </row>
    <row r="6" spans="2:10" ht="14.25">
      <c r="B6" s="286"/>
      <c r="C6" s="297"/>
      <c r="D6" s="285"/>
      <c r="E6" s="297"/>
      <c r="F6" s="285"/>
      <c r="G6" s="284"/>
      <c r="J6" s="53"/>
    </row>
    <row r="7" spans="2:10" ht="14.25">
      <c r="B7" s="286"/>
      <c r="C7" s="388" t="s">
        <v>230</v>
      </c>
      <c r="D7" s="388"/>
      <c r="E7" s="296"/>
      <c r="F7" s="285"/>
      <c r="G7" s="284"/>
      <c r="J7" s="53"/>
    </row>
    <row r="8" spans="2:10" ht="33" customHeight="1" thickBot="1">
      <c r="B8" s="286"/>
      <c r="C8" s="389" t="s">
        <v>285</v>
      </c>
      <c r="D8" s="389"/>
      <c r="E8" s="389"/>
      <c r="F8" s="389"/>
      <c r="G8" s="284"/>
      <c r="J8" s="53"/>
    </row>
    <row r="9" spans="2:10" ht="15" thickBot="1">
      <c r="B9" s="286"/>
      <c r="C9" s="290" t="s">
        <v>232</v>
      </c>
      <c r="D9" s="289" t="s">
        <v>231</v>
      </c>
      <c r="E9" s="372" t="s">
        <v>265</v>
      </c>
      <c r="F9" s="373"/>
      <c r="G9" s="284"/>
      <c r="J9" s="53"/>
    </row>
    <row r="10" spans="2:10" ht="96.75" customHeight="1">
      <c r="B10" s="286"/>
      <c r="C10" s="288" t="s">
        <v>310</v>
      </c>
      <c r="D10" s="288" t="s">
        <v>311</v>
      </c>
      <c r="E10" s="390" t="s">
        <v>527</v>
      </c>
      <c r="F10" s="391"/>
      <c r="G10" s="284"/>
      <c r="J10" s="291"/>
    </row>
    <row r="11" spans="2:10" ht="43.5" customHeight="1">
      <c r="B11" s="286"/>
      <c r="C11" s="287" t="s">
        <v>397</v>
      </c>
      <c r="D11" s="287" t="s">
        <v>311</v>
      </c>
      <c r="E11" s="370" t="s">
        <v>526</v>
      </c>
      <c r="F11" s="371"/>
      <c r="G11" s="284"/>
      <c r="J11" s="291"/>
    </row>
    <row r="12" spans="2:10" ht="189.75" customHeight="1">
      <c r="B12" s="286"/>
      <c r="C12" s="287" t="s">
        <v>448</v>
      </c>
      <c r="D12" s="295" t="s">
        <v>311</v>
      </c>
      <c r="E12" s="370" t="s">
        <v>542</v>
      </c>
      <c r="F12" s="371"/>
      <c r="G12" s="284"/>
      <c r="J12" s="291"/>
    </row>
    <row r="13" spans="2:10" ht="54" customHeight="1">
      <c r="B13" s="286"/>
      <c r="C13" s="287" t="s">
        <v>312</v>
      </c>
      <c r="D13" s="293" t="s">
        <v>311</v>
      </c>
      <c r="E13" s="370" t="s">
        <v>509</v>
      </c>
      <c r="F13" s="371"/>
      <c r="G13" s="284"/>
      <c r="J13" s="291"/>
    </row>
    <row r="14" spans="2:10" ht="50.25" customHeight="1">
      <c r="B14" s="286"/>
      <c r="C14" s="287" t="s">
        <v>369</v>
      </c>
      <c r="D14" s="287" t="s">
        <v>311</v>
      </c>
      <c r="E14" s="370" t="s">
        <v>510</v>
      </c>
      <c r="F14" s="371"/>
      <c r="G14" s="284"/>
      <c r="J14" s="291"/>
    </row>
    <row r="15" spans="2:10" ht="110.25" customHeight="1">
      <c r="B15" s="286"/>
      <c r="C15" s="287" t="s">
        <v>314</v>
      </c>
      <c r="D15" s="287" t="s">
        <v>311</v>
      </c>
      <c r="E15" s="370" t="s">
        <v>511</v>
      </c>
      <c r="F15" s="371"/>
      <c r="G15" s="284"/>
      <c r="J15" s="294"/>
    </row>
    <row r="16" spans="2:10" ht="64.5" customHeight="1">
      <c r="B16" s="286"/>
      <c r="C16" s="287" t="s">
        <v>313</v>
      </c>
      <c r="D16" s="293" t="s">
        <v>316</v>
      </c>
      <c r="E16" s="370" t="s">
        <v>525</v>
      </c>
      <c r="F16" s="371"/>
      <c r="G16" s="284"/>
      <c r="J16" s="292"/>
    </row>
    <row r="17" spans="2:10" ht="69" customHeight="1">
      <c r="B17" s="286"/>
      <c r="C17" s="287" t="s">
        <v>315</v>
      </c>
      <c r="D17" s="287" t="s">
        <v>318</v>
      </c>
      <c r="E17" s="370" t="s">
        <v>524</v>
      </c>
      <c r="F17" s="371"/>
      <c r="G17" s="284"/>
      <c r="J17" s="292"/>
    </row>
    <row r="18" spans="2:10" ht="67.5" customHeight="1">
      <c r="B18" s="286"/>
      <c r="C18" s="287" t="s">
        <v>317</v>
      </c>
      <c r="D18" s="287" t="s">
        <v>318</v>
      </c>
      <c r="E18" s="370" t="s">
        <v>523</v>
      </c>
      <c r="F18" s="371"/>
      <c r="G18" s="284"/>
      <c r="J18" s="292"/>
    </row>
    <row r="19" spans="2:10" ht="246.75" customHeight="1">
      <c r="B19" s="286"/>
      <c r="C19" s="287" t="s">
        <v>396</v>
      </c>
      <c r="D19" s="287" t="s">
        <v>311</v>
      </c>
      <c r="E19" s="370" t="s">
        <v>522</v>
      </c>
      <c r="F19" s="371"/>
      <c r="G19" s="284"/>
      <c r="J19" s="291"/>
    </row>
    <row r="20" spans="2:7" ht="12" customHeight="1">
      <c r="B20" s="286"/>
      <c r="C20" s="285"/>
      <c r="D20" s="285"/>
      <c r="E20" s="285"/>
      <c r="F20" s="285"/>
      <c r="G20" s="284"/>
    </row>
    <row r="21" spans="2:7" ht="14.25">
      <c r="B21" s="286"/>
      <c r="C21" s="394" t="s">
        <v>248</v>
      </c>
      <c r="D21" s="394"/>
      <c r="E21" s="394"/>
      <c r="F21" s="394"/>
      <c r="G21" s="284"/>
    </row>
    <row r="22" spans="2:7" ht="18" customHeight="1" thickBot="1">
      <c r="B22" s="286"/>
      <c r="C22" s="395" t="s">
        <v>263</v>
      </c>
      <c r="D22" s="395"/>
      <c r="E22" s="395"/>
      <c r="F22" s="395"/>
      <c r="G22" s="284"/>
    </row>
    <row r="23" spans="2:7" ht="15" thickBot="1">
      <c r="B23" s="286"/>
      <c r="C23" s="290" t="s">
        <v>232</v>
      </c>
      <c r="D23" s="289" t="s">
        <v>231</v>
      </c>
      <c r="E23" s="372" t="s">
        <v>265</v>
      </c>
      <c r="F23" s="373"/>
      <c r="G23" s="284"/>
    </row>
    <row r="24" spans="2:18" ht="183.75" customHeight="1">
      <c r="B24" s="286"/>
      <c r="C24" s="288" t="s">
        <v>319</v>
      </c>
      <c r="D24" s="288" t="s">
        <v>311</v>
      </c>
      <c r="E24" s="374" t="s">
        <v>521</v>
      </c>
      <c r="F24" s="375"/>
      <c r="G24" s="284"/>
      <c r="J24" s="225"/>
      <c r="K24" s="225"/>
      <c r="L24" s="225"/>
      <c r="M24" s="225"/>
      <c r="N24" s="225"/>
      <c r="O24" s="225"/>
      <c r="P24" s="225"/>
      <c r="Q24" s="225"/>
      <c r="R24" s="225"/>
    </row>
    <row r="25" spans="2:18" ht="47.25" customHeight="1">
      <c r="B25" s="286"/>
      <c r="C25" s="287" t="s">
        <v>320</v>
      </c>
      <c r="D25" s="287" t="s">
        <v>311</v>
      </c>
      <c r="E25" s="383" t="s">
        <v>520</v>
      </c>
      <c r="F25" s="384"/>
      <c r="G25" s="284"/>
      <c r="J25" s="225"/>
      <c r="K25" s="225"/>
      <c r="L25" s="225"/>
      <c r="M25" s="225"/>
      <c r="N25" s="225"/>
      <c r="O25" s="225"/>
      <c r="P25" s="225"/>
      <c r="Q25" s="225"/>
      <c r="R25" s="225"/>
    </row>
    <row r="26" spans="2:7" ht="174.75" customHeight="1">
      <c r="B26" s="286"/>
      <c r="C26" s="235" t="s">
        <v>519</v>
      </c>
      <c r="D26" s="235" t="s">
        <v>512</v>
      </c>
      <c r="E26" s="396" t="s">
        <v>518</v>
      </c>
      <c r="F26" s="397"/>
      <c r="G26" s="284"/>
    </row>
    <row r="27" spans="2:7" ht="14.25">
      <c r="B27" s="286"/>
      <c r="C27" s="285"/>
      <c r="D27" s="285"/>
      <c r="E27" s="285"/>
      <c r="F27" s="285"/>
      <c r="G27" s="284"/>
    </row>
    <row r="28" spans="2:7" ht="1.5" customHeight="1">
      <c r="B28" s="286"/>
      <c r="C28" s="285"/>
      <c r="D28" s="285"/>
      <c r="E28" s="285"/>
      <c r="F28" s="285"/>
      <c r="G28" s="284"/>
    </row>
    <row r="29" spans="2:7" ht="31.5" customHeight="1">
      <c r="B29" s="286"/>
      <c r="C29" s="393" t="s">
        <v>247</v>
      </c>
      <c r="D29" s="393"/>
      <c r="E29" s="393"/>
      <c r="F29" s="393"/>
      <c r="G29" s="284"/>
    </row>
    <row r="30" spans="2:7" ht="19.5" customHeight="1" thickBot="1">
      <c r="B30" s="286"/>
      <c r="C30" s="376" t="s">
        <v>266</v>
      </c>
      <c r="D30" s="376"/>
      <c r="E30" s="377"/>
      <c r="F30" s="377"/>
      <c r="G30" s="284"/>
    </row>
    <row r="31" spans="2:15" ht="51" customHeight="1" thickBot="1">
      <c r="B31" s="286"/>
      <c r="C31" s="380" t="s">
        <v>517</v>
      </c>
      <c r="D31" s="381"/>
      <c r="E31" s="381"/>
      <c r="F31" s="382"/>
      <c r="G31" s="284"/>
      <c r="J31" s="392"/>
      <c r="K31" s="392"/>
      <c r="L31" s="392"/>
      <c r="M31" s="392"/>
      <c r="N31" s="392"/>
      <c r="O31" s="392"/>
    </row>
    <row r="32" spans="2:7" ht="14.25">
      <c r="B32" s="286"/>
      <c r="C32" s="285"/>
      <c r="D32" s="285"/>
      <c r="E32" s="285"/>
      <c r="F32" s="285"/>
      <c r="G32" s="284"/>
    </row>
    <row r="33" spans="2:7" ht="14.25">
      <c r="B33" s="286"/>
      <c r="C33" s="285"/>
      <c r="D33" s="285"/>
      <c r="E33" s="285"/>
      <c r="F33" s="285"/>
      <c r="G33" s="284"/>
    </row>
    <row r="34" spans="2:7" ht="14.25">
      <c r="B34" s="286"/>
      <c r="C34" s="285"/>
      <c r="D34" s="285"/>
      <c r="E34" s="285"/>
      <c r="F34" s="285"/>
      <c r="G34" s="284"/>
    </row>
    <row r="35" spans="2:7" ht="15" thickBot="1">
      <c r="B35" s="283"/>
      <c r="C35" s="282"/>
      <c r="D35" s="282"/>
      <c r="E35" s="282"/>
      <c r="F35" s="282"/>
      <c r="G35" s="281"/>
    </row>
    <row r="36" spans="2:7" ht="14.25">
      <c r="B36" s="280"/>
      <c r="C36" s="280"/>
      <c r="D36" s="280"/>
      <c r="E36" s="280"/>
      <c r="F36" s="280"/>
      <c r="G36" s="280"/>
    </row>
    <row r="37" spans="2:7" ht="14.25">
      <c r="B37" s="280"/>
      <c r="C37" s="280"/>
      <c r="D37" s="280"/>
      <c r="E37" s="280"/>
      <c r="F37" s="280"/>
      <c r="G37" s="280"/>
    </row>
    <row r="38" spans="2:7" ht="14.25">
      <c r="B38" s="280"/>
      <c r="C38" s="280"/>
      <c r="D38" s="280"/>
      <c r="E38" s="280"/>
      <c r="F38" s="280"/>
      <c r="G38" s="280"/>
    </row>
    <row r="39" spans="2:7" ht="14.25">
      <c r="B39" s="280"/>
      <c r="C39" s="280"/>
      <c r="D39" s="280"/>
      <c r="E39" s="280"/>
      <c r="F39" s="280"/>
      <c r="G39" s="280"/>
    </row>
    <row r="40" spans="2:7" ht="14.25">
      <c r="B40" s="280"/>
      <c r="C40" s="280"/>
      <c r="D40" s="280"/>
      <c r="E40" s="280"/>
      <c r="F40" s="280"/>
      <c r="G40" s="280"/>
    </row>
    <row r="41" spans="2:7" ht="14.25">
      <c r="B41" s="280"/>
      <c r="C41" s="280"/>
      <c r="D41" s="280"/>
      <c r="E41" s="280"/>
      <c r="F41" s="280"/>
      <c r="G41" s="280"/>
    </row>
    <row r="42" spans="2:7" ht="14.25">
      <c r="B42" s="280"/>
      <c r="C42" s="368"/>
      <c r="D42" s="368"/>
      <c r="E42" s="2"/>
      <c r="F42" s="280"/>
      <c r="G42" s="280"/>
    </row>
    <row r="43" spans="2:7" ht="14.25">
      <c r="B43" s="280"/>
      <c r="C43" s="368"/>
      <c r="D43" s="368"/>
      <c r="E43" s="2"/>
      <c r="F43" s="280"/>
      <c r="G43" s="280"/>
    </row>
    <row r="44" spans="2:7" ht="14.25">
      <c r="B44" s="280"/>
      <c r="C44" s="379"/>
      <c r="D44" s="379"/>
      <c r="E44" s="379"/>
      <c r="F44" s="379"/>
      <c r="G44" s="280"/>
    </row>
    <row r="45" spans="2:7" ht="14.25">
      <c r="B45" s="280"/>
      <c r="C45" s="366"/>
      <c r="D45" s="366"/>
      <c r="E45" s="369"/>
      <c r="F45" s="369"/>
      <c r="G45" s="280"/>
    </row>
    <row r="46" spans="2:7" ht="14.25">
      <c r="B46" s="280"/>
      <c r="C46" s="366"/>
      <c r="D46" s="366"/>
      <c r="E46" s="367"/>
      <c r="F46" s="367"/>
      <c r="G46" s="280"/>
    </row>
    <row r="47" spans="2:7" ht="14.25">
      <c r="B47" s="280"/>
      <c r="C47" s="280"/>
      <c r="D47" s="280"/>
      <c r="E47" s="280"/>
      <c r="F47" s="280"/>
      <c r="G47" s="280"/>
    </row>
    <row r="48" spans="2:7" ht="14.25">
      <c r="B48" s="280"/>
      <c r="C48" s="368"/>
      <c r="D48" s="368"/>
      <c r="E48" s="2"/>
      <c r="F48" s="280"/>
      <c r="G48" s="280"/>
    </row>
    <row r="49" spans="2:7" ht="14.25">
      <c r="B49" s="280"/>
      <c r="C49" s="368"/>
      <c r="D49" s="368"/>
      <c r="E49" s="378"/>
      <c r="F49" s="378"/>
      <c r="G49" s="280"/>
    </row>
    <row r="50" spans="2:7" ht="14.25">
      <c r="B50" s="280"/>
      <c r="C50" s="2"/>
      <c r="D50" s="2"/>
      <c r="E50" s="2"/>
      <c r="F50" s="2"/>
      <c r="G50" s="280"/>
    </row>
    <row r="51" spans="2:7" ht="14.25">
      <c r="B51" s="280"/>
      <c r="C51" s="366"/>
      <c r="D51" s="366"/>
      <c r="E51" s="369"/>
      <c r="F51" s="369"/>
      <c r="G51" s="280"/>
    </row>
    <row r="52" spans="2:7" ht="14.25">
      <c r="B52" s="280"/>
      <c r="C52" s="366"/>
      <c r="D52" s="366"/>
      <c r="E52" s="367"/>
      <c r="F52" s="367"/>
      <c r="G52" s="280"/>
    </row>
    <row r="53" spans="2:7" ht="14.25">
      <c r="B53" s="280"/>
      <c r="C53" s="280"/>
      <c r="D53" s="280"/>
      <c r="E53" s="280"/>
      <c r="F53" s="280"/>
      <c r="G53" s="280"/>
    </row>
    <row r="54" spans="2:7" ht="14.25">
      <c r="B54" s="280"/>
      <c r="C54" s="368"/>
      <c r="D54" s="368"/>
      <c r="E54" s="280"/>
      <c r="F54" s="280"/>
      <c r="G54" s="280"/>
    </row>
    <row r="55" spans="2:7" ht="14.25">
      <c r="B55" s="280"/>
      <c r="C55" s="368"/>
      <c r="D55" s="368"/>
      <c r="E55" s="367"/>
      <c r="F55" s="367"/>
      <c r="G55" s="280"/>
    </row>
    <row r="56" spans="2:7" ht="14.25">
      <c r="B56" s="280"/>
      <c r="C56" s="366"/>
      <c r="D56" s="366"/>
      <c r="E56" s="367"/>
      <c r="F56" s="367"/>
      <c r="G56" s="280"/>
    </row>
    <row r="57" spans="2:7" ht="14.25">
      <c r="B57" s="280"/>
      <c r="C57" s="279"/>
      <c r="D57" s="280"/>
      <c r="E57" s="279"/>
      <c r="F57" s="280"/>
      <c r="G57" s="280"/>
    </row>
    <row r="58" spans="2:7" ht="14.25">
      <c r="B58" s="280"/>
      <c r="C58" s="279"/>
      <c r="D58" s="279"/>
      <c r="E58" s="279"/>
      <c r="F58" s="279"/>
      <c r="G58" s="278"/>
    </row>
  </sheetData>
  <sheetProtection/>
  <mergeCells count="45">
    <mergeCell ref="J31:O31"/>
    <mergeCell ref="E14:F14"/>
    <mergeCell ref="C29:F29"/>
    <mergeCell ref="C21:F21"/>
    <mergeCell ref="C22:F22"/>
    <mergeCell ref="E16:F16"/>
    <mergeCell ref="E17:F17"/>
    <mergeCell ref="E26:F26"/>
    <mergeCell ref="B4:F4"/>
    <mergeCell ref="C5:F5"/>
    <mergeCell ref="C7:D7"/>
    <mergeCell ref="C8:F8"/>
    <mergeCell ref="E9:F9"/>
    <mergeCell ref="E15:F15"/>
    <mergeCell ref="E10:F10"/>
    <mergeCell ref="E11:F11"/>
    <mergeCell ref="E12:F12"/>
    <mergeCell ref="E13:F13"/>
    <mergeCell ref="C49:D49"/>
    <mergeCell ref="E49:F49"/>
    <mergeCell ref="C48:D48"/>
    <mergeCell ref="C44:F44"/>
    <mergeCell ref="C45:D45"/>
    <mergeCell ref="C3:F3"/>
    <mergeCell ref="C31:F31"/>
    <mergeCell ref="E45:F45"/>
    <mergeCell ref="C42:D42"/>
    <mergeCell ref="C43:D43"/>
    <mergeCell ref="E18:F18"/>
    <mergeCell ref="E19:F19"/>
    <mergeCell ref="E23:F23"/>
    <mergeCell ref="E24:F24"/>
    <mergeCell ref="E46:F46"/>
    <mergeCell ref="C30:F30"/>
    <mergeCell ref="C46:D46"/>
    <mergeCell ref="E25:F25"/>
    <mergeCell ref="C51:D51"/>
    <mergeCell ref="C56:D56"/>
    <mergeCell ref="E56:F56"/>
    <mergeCell ref="C52:D52"/>
    <mergeCell ref="E52:F52"/>
    <mergeCell ref="C55:D55"/>
    <mergeCell ref="E55:F55"/>
    <mergeCell ref="E51:F51"/>
    <mergeCell ref="C54:D54"/>
  </mergeCells>
  <dataValidations count="2">
    <dataValidation type="list" allowBlank="1" showInputMessage="1" showErrorMessage="1" sqref="E55">
      <formula1>$K$62:$K$63</formula1>
    </dataValidation>
    <dataValidation type="whole" allowBlank="1" showInputMessage="1" showErrorMessage="1" sqref="E51 E45">
      <formula1>-999999999</formula1>
      <formula2>999999999</formula2>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4"/>
  <sheetViews>
    <sheetView showGridLines="0" zoomScalePageLayoutView="0" workbookViewId="0" topLeftCell="A7">
      <selection activeCell="H13" sqref="H13"/>
    </sheetView>
  </sheetViews>
  <sheetFormatPr defaultColWidth="11.421875" defaultRowHeight="15"/>
  <cols>
    <col min="1" max="1" width="2.140625" style="106" customWidth="1"/>
    <col min="2" max="2" width="2.28125" style="106" customWidth="1"/>
    <col min="3" max="3" width="22.57421875" style="3" customWidth="1"/>
    <col min="4" max="4" width="15.57421875" style="106" customWidth="1"/>
    <col min="5" max="5" width="15.00390625" style="106" customWidth="1"/>
    <col min="6" max="6" width="18.8515625" style="106" customWidth="1"/>
    <col min="7" max="7" width="9.8515625" style="106" customWidth="1"/>
    <col min="8" max="8" width="65.28125" style="106" customWidth="1"/>
    <col min="9" max="9" width="13.8515625" style="59" customWidth="1"/>
    <col min="10" max="10" width="2.7109375" style="106" customWidth="1"/>
    <col min="11" max="11" width="2.00390625" style="106" customWidth="1"/>
    <col min="12" max="12" width="40.7109375" style="106" customWidth="1"/>
    <col min="13" max="14" width="11.421875" style="106" customWidth="1"/>
    <col min="15" max="15" width="52.00390625" style="106" customWidth="1"/>
    <col min="16" max="16384" width="11.421875" style="106" customWidth="1"/>
  </cols>
  <sheetData>
    <row r="1" spans="1:10" ht="15" thickBot="1">
      <c r="A1" s="105"/>
      <c r="B1" s="105"/>
      <c r="C1" s="6"/>
      <c r="D1" s="105"/>
      <c r="E1" s="105"/>
      <c r="F1" s="105"/>
      <c r="G1" s="105"/>
      <c r="J1" s="105"/>
    </row>
    <row r="2" spans="1:10" ht="15" thickBot="1">
      <c r="A2" s="105"/>
      <c r="B2" s="107"/>
      <c r="C2" s="15"/>
      <c r="D2" s="108"/>
      <c r="E2" s="108"/>
      <c r="F2" s="108"/>
      <c r="G2" s="108"/>
      <c r="H2" s="109"/>
      <c r="I2" s="126"/>
      <c r="J2" s="110"/>
    </row>
    <row r="3" spans="1:10" ht="19.5" thickBot="1">
      <c r="A3" s="105"/>
      <c r="B3" s="111"/>
      <c r="C3" s="437" t="s">
        <v>244</v>
      </c>
      <c r="D3" s="438"/>
      <c r="E3" s="438"/>
      <c r="F3" s="438"/>
      <c r="G3" s="438"/>
      <c r="H3" s="438"/>
      <c r="I3" s="439"/>
      <c r="J3" s="112"/>
    </row>
    <row r="4" spans="1:10" ht="15" customHeight="1">
      <c r="A4" s="105"/>
      <c r="B4" s="113"/>
      <c r="C4" s="440" t="s">
        <v>221</v>
      </c>
      <c r="D4" s="440"/>
      <c r="E4" s="440"/>
      <c r="F4" s="440"/>
      <c r="G4" s="440"/>
      <c r="H4" s="440"/>
      <c r="I4" s="440"/>
      <c r="J4" s="79"/>
    </row>
    <row r="5" spans="1:10" ht="15" customHeight="1">
      <c r="A5" s="105"/>
      <c r="B5" s="113"/>
      <c r="C5" s="114"/>
      <c r="D5" s="114"/>
      <c r="E5" s="114"/>
      <c r="F5" s="114"/>
      <c r="G5" s="114"/>
      <c r="H5" s="114"/>
      <c r="I5" s="114"/>
      <c r="J5" s="79"/>
    </row>
    <row r="6" spans="1:10" ht="14.25">
      <c r="A6" s="105"/>
      <c r="B6" s="113"/>
      <c r="C6" s="238"/>
      <c r="D6" s="78"/>
      <c r="E6" s="78"/>
      <c r="F6" s="78"/>
      <c r="G6" s="78"/>
      <c r="H6" s="115"/>
      <c r="I6" s="127"/>
      <c r="J6" s="79"/>
    </row>
    <row r="7" spans="1:10" ht="15.75" customHeight="1" thickBot="1">
      <c r="A7" s="105"/>
      <c r="B7" s="113"/>
      <c r="C7" s="238"/>
      <c r="D7" s="418" t="s">
        <v>245</v>
      </c>
      <c r="E7" s="418"/>
      <c r="F7" s="418" t="s">
        <v>249</v>
      </c>
      <c r="G7" s="418"/>
      <c r="H7" s="31" t="s">
        <v>250</v>
      </c>
      <c r="I7" s="31" t="s">
        <v>229</v>
      </c>
      <c r="J7" s="79"/>
    </row>
    <row r="8" spans="1:52" s="3" customFormat="1" ht="266.25" customHeight="1" thickBot="1">
      <c r="A8" s="6"/>
      <c r="B8" s="16"/>
      <c r="C8" s="30" t="s">
        <v>243</v>
      </c>
      <c r="D8" s="432" t="s">
        <v>442</v>
      </c>
      <c r="E8" s="433"/>
      <c r="F8" s="432" t="s">
        <v>321</v>
      </c>
      <c r="G8" s="433"/>
      <c r="H8" s="302" t="s">
        <v>532</v>
      </c>
      <c r="I8" s="236" t="s">
        <v>19</v>
      </c>
      <c r="J8" s="17"/>
      <c r="L8" s="231"/>
      <c r="M8" s="232"/>
      <c r="N8" s="355"/>
      <c r="O8" s="355"/>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s="3" customFormat="1" ht="178.5" customHeight="1" thickBot="1">
      <c r="A9" s="6"/>
      <c r="B9" s="16"/>
      <c r="C9" s="30"/>
      <c r="D9" s="432" t="s">
        <v>443</v>
      </c>
      <c r="E9" s="433"/>
      <c r="F9" s="432" t="s">
        <v>321</v>
      </c>
      <c r="G9" s="433"/>
      <c r="H9" s="302" t="s">
        <v>528</v>
      </c>
      <c r="I9" s="230" t="s">
        <v>491</v>
      </c>
      <c r="J9" s="17"/>
      <c r="L9" s="231"/>
      <c r="M9" s="232"/>
      <c r="N9" s="436"/>
      <c r="O9" s="43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s="3" customFormat="1" ht="193.5" customHeight="1" thickBot="1">
      <c r="A10" s="6"/>
      <c r="B10" s="16"/>
      <c r="C10" s="30"/>
      <c r="D10" s="432" t="s">
        <v>371</v>
      </c>
      <c r="E10" s="435"/>
      <c r="F10" s="432" t="s">
        <v>321</v>
      </c>
      <c r="G10" s="435"/>
      <c r="H10" s="302" t="s">
        <v>529</v>
      </c>
      <c r="I10" s="230" t="s">
        <v>25</v>
      </c>
      <c r="J10" s="17"/>
      <c r="L10" s="231"/>
      <c r="M10" s="232"/>
      <c r="N10" s="355"/>
      <c r="O10" s="355"/>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s="3" customFormat="1" ht="224.25" customHeight="1" thickBot="1">
      <c r="A11" s="6"/>
      <c r="B11" s="16"/>
      <c r="C11" s="30"/>
      <c r="D11" s="432" t="s">
        <v>322</v>
      </c>
      <c r="E11" s="435"/>
      <c r="F11" s="432" t="s">
        <v>321</v>
      </c>
      <c r="G11" s="435"/>
      <c r="H11" s="302" t="s">
        <v>533</v>
      </c>
      <c r="I11" s="230" t="s">
        <v>19</v>
      </c>
      <c r="J11" s="17"/>
      <c r="L11" s="231"/>
      <c r="M11" s="232"/>
      <c r="N11" s="355"/>
      <c r="O11" s="355"/>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3" customFormat="1" ht="128.25" customHeight="1" thickBot="1">
      <c r="A12" s="6"/>
      <c r="B12" s="16"/>
      <c r="C12" s="30"/>
      <c r="D12" s="432" t="s">
        <v>398</v>
      </c>
      <c r="E12" s="435"/>
      <c r="F12" s="432" t="s">
        <v>321</v>
      </c>
      <c r="G12" s="435"/>
      <c r="H12" s="302" t="s">
        <v>534</v>
      </c>
      <c r="I12" s="230" t="s">
        <v>25</v>
      </c>
      <c r="J12" s="17"/>
      <c r="L12" s="231"/>
      <c r="M12" s="232"/>
      <c r="N12" s="355"/>
      <c r="O12" s="355"/>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s="3" customFormat="1" ht="297.75" customHeight="1" thickBot="1">
      <c r="A13" s="6"/>
      <c r="B13" s="16"/>
      <c r="C13" s="30"/>
      <c r="D13" s="432" t="s">
        <v>372</v>
      </c>
      <c r="E13" s="433"/>
      <c r="F13" s="432" t="s">
        <v>321</v>
      </c>
      <c r="G13" s="433"/>
      <c r="H13" s="302" t="s">
        <v>535</v>
      </c>
      <c r="I13" s="230" t="s">
        <v>19</v>
      </c>
      <c r="J13" s="17"/>
      <c r="L13" s="231"/>
      <c r="M13" s="232"/>
      <c r="N13" s="355"/>
      <c r="O13" s="355"/>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3" customFormat="1" ht="18.75" customHeight="1" thickBot="1">
      <c r="A14" s="6"/>
      <c r="B14" s="16"/>
      <c r="C14" s="52"/>
      <c r="D14" s="18"/>
      <c r="E14" s="18"/>
      <c r="F14" s="18"/>
      <c r="G14" s="18"/>
      <c r="H14" s="33" t="s">
        <v>246</v>
      </c>
      <c r="I14" s="129" t="s">
        <v>491</v>
      </c>
      <c r="J14" s="17"/>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3" customFormat="1" ht="18.75" customHeight="1">
      <c r="A15" s="6" t="s">
        <v>327</v>
      </c>
      <c r="B15" s="16"/>
      <c r="C15" s="52"/>
      <c r="D15" s="18"/>
      <c r="E15" s="18"/>
      <c r="F15" s="18"/>
      <c r="G15" s="18"/>
      <c r="H15" s="34"/>
      <c r="I15" s="93"/>
      <c r="J15" s="17"/>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3" customFormat="1" ht="15" thickBot="1">
      <c r="A16" s="6"/>
      <c r="B16" s="16"/>
      <c r="C16" s="52"/>
      <c r="D16" s="434" t="s">
        <v>401</v>
      </c>
      <c r="E16" s="434"/>
      <c r="F16" s="434"/>
      <c r="G16" s="434"/>
      <c r="H16" s="434"/>
      <c r="I16" s="434"/>
      <c r="J16" s="17"/>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3" customFormat="1" ht="15" thickBot="1">
      <c r="A17" s="6"/>
      <c r="B17" s="16"/>
      <c r="C17" s="52"/>
      <c r="D17" s="34" t="s">
        <v>59</v>
      </c>
      <c r="E17" s="404" t="s">
        <v>323</v>
      </c>
      <c r="F17" s="405"/>
      <c r="G17" s="405"/>
      <c r="H17" s="406"/>
      <c r="I17" s="130"/>
      <c r="J17" s="17"/>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s="3" customFormat="1" ht="15" thickBot="1">
      <c r="A18" s="6"/>
      <c r="B18" s="16"/>
      <c r="C18" s="52"/>
      <c r="D18" s="34" t="s">
        <v>61</v>
      </c>
      <c r="E18" s="419" t="s">
        <v>324</v>
      </c>
      <c r="F18" s="405"/>
      <c r="G18" s="405"/>
      <c r="H18" s="406"/>
      <c r="I18" s="130"/>
      <c r="J18" s="17"/>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s="3" customFormat="1" ht="15" thickBot="1">
      <c r="A19" s="6"/>
      <c r="B19" s="16"/>
      <c r="C19" s="52"/>
      <c r="D19" s="34" t="s">
        <v>59</v>
      </c>
      <c r="E19" s="404" t="s">
        <v>325</v>
      </c>
      <c r="F19" s="405"/>
      <c r="G19" s="405"/>
      <c r="H19" s="406"/>
      <c r="I19" s="130"/>
      <c r="J19" s="17"/>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s="3" customFormat="1" ht="15" thickBot="1">
      <c r="A20" s="6"/>
      <c r="B20" s="16"/>
      <c r="C20" s="52"/>
      <c r="D20" s="34" t="s">
        <v>61</v>
      </c>
      <c r="E20" s="419" t="s">
        <v>326</v>
      </c>
      <c r="F20" s="405"/>
      <c r="G20" s="405"/>
      <c r="H20" s="406"/>
      <c r="I20" s="130"/>
      <c r="J20" s="17"/>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s="3" customFormat="1" ht="30" customHeight="1">
      <c r="A21" s="6"/>
      <c r="B21" s="16"/>
      <c r="C21" s="420" t="s">
        <v>402</v>
      </c>
      <c r="D21" s="421"/>
      <c r="E21" s="421"/>
      <c r="F21" s="421"/>
      <c r="G21" s="421"/>
      <c r="H21" s="421"/>
      <c r="I21" s="421"/>
      <c r="J21" s="17"/>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s="3" customFormat="1" ht="30.75" customHeight="1" thickBot="1">
      <c r="A22" s="6"/>
      <c r="B22" s="16"/>
      <c r="C22" s="422" t="s">
        <v>222</v>
      </c>
      <c r="D22" s="422"/>
      <c r="E22" s="422"/>
      <c r="F22" s="422"/>
      <c r="G22" s="422"/>
      <c r="H22" s="422"/>
      <c r="I22" s="127"/>
      <c r="J22" s="17"/>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s="3" customFormat="1" ht="30.75" customHeight="1">
      <c r="A23" s="6"/>
      <c r="B23" s="16"/>
      <c r="C23" s="237"/>
      <c r="D23" s="423" t="s">
        <v>530</v>
      </c>
      <c r="E23" s="424"/>
      <c r="F23" s="424"/>
      <c r="G23" s="424"/>
      <c r="H23" s="424"/>
      <c r="I23" s="425"/>
      <c r="J23" s="17"/>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s="3" customFormat="1" ht="30.75" customHeight="1">
      <c r="A24" s="6"/>
      <c r="B24" s="16"/>
      <c r="C24" s="237"/>
      <c r="D24" s="426"/>
      <c r="E24" s="427"/>
      <c r="F24" s="427"/>
      <c r="G24" s="427"/>
      <c r="H24" s="427"/>
      <c r="I24" s="428"/>
      <c r="J24" s="17"/>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s="3" customFormat="1" ht="30.75" customHeight="1">
      <c r="A25" s="6"/>
      <c r="B25" s="16"/>
      <c r="C25" s="237"/>
      <c r="D25" s="426"/>
      <c r="E25" s="427"/>
      <c r="F25" s="427"/>
      <c r="G25" s="427"/>
      <c r="H25" s="427"/>
      <c r="I25" s="428"/>
      <c r="J25" s="17"/>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s="3" customFormat="1" ht="213.75" customHeight="1" thickBot="1">
      <c r="A26" s="6"/>
      <c r="B26" s="16"/>
      <c r="C26" s="237"/>
      <c r="D26" s="429"/>
      <c r="E26" s="430"/>
      <c r="F26" s="430"/>
      <c r="G26" s="430"/>
      <c r="H26" s="430"/>
      <c r="I26" s="431"/>
      <c r="J26" s="17"/>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s="3" customFormat="1" ht="14.25">
      <c r="A27" s="6"/>
      <c r="B27" s="16"/>
      <c r="C27" s="237"/>
      <c r="D27" s="237"/>
      <c r="E27" s="237"/>
      <c r="F27" s="237"/>
      <c r="G27" s="237"/>
      <c r="H27" s="115"/>
      <c r="I27" s="127"/>
      <c r="J27" s="17"/>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11" ht="15.75" customHeight="1" thickBot="1">
      <c r="A28" s="105"/>
      <c r="B28" s="16"/>
      <c r="C28" s="19"/>
      <c r="D28" s="418" t="s">
        <v>245</v>
      </c>
      <c r="E28" s="418"/>
      <c r="F28" s="418" t="s">
        <v>249</v>
      </c>
      <c r="G28" s="418"/>
      <c r="H28" s="31" t="s">
        <v>250</v>
      </c>
      <c r="I28" s="31" t="s">
        <v>229</v>
      </c>
      <c r="J28" s="17"/>
      <c r="K28" s="117"/>
    </row>
    <row r="29" spans="1:11" ht="39.75" customHeight="1" thickBot="1">
      <c r="A29" s="105"/>
      <c r="B29" s="16"/>
      <c r="C29" s="30" t="s">
        <v>373</v>
      </c>
      <c r="D29" s="414"/>
      <c r="E29" s="415"/>
      <c r="F29" s="414"/>
      <c r="G29" s="415"/>
      <c r="H29" s="116"/>
      <c r="I29" s="128"/>
      <c r="J29" s="17"/>
      <c r="K29" s="117"/>
    </row>
    <row r="30" spans="1:10" ht="39.75" customHeight="1" thickBot="1">
      <c r="A30" s="105"/>
      <c r="B30" s="16"/>
      <c r="C30" s="30"/>
      <c r="D30" s="414"/>
      <c r="E30" s="415"/>
      <c r="F30" s="414"/>
      <c r="G30" s="415"/>
      <c r="H30" s="116"/>
      <c r="I30" s="128"/>
      <c r="J30" s="17"/>
    </row>
    <row r="31" spans="1:10" ht="48" customHeight="1" thickBot="1">
      <c r="A31" s="105"/>
      <c r="B31" s="16"/>
      <c r="C31" s="30"/>
      <c r="D31" s="414"/>
      <c r="E31" s="415"/>
      <c r="F31" s="414"/>
      <c r="G31" s="415"/>
      <c r="H31" s="116"/>
      <c r="I31" s="128"/>
      <c r="J31" s="17"/>
    </row>
    <row r="32" spans="1:10" ht="18.75" customHeight="1" thickBot="1">
      <c r="A32" s="105"/>
      <c r="B32" s="16"/>
      <c r="C32" s="238"/>
      <c r="D32" s="238"/>
      <c r="E32" s="238"/>
      <c r="F32" s="238"/>
      <c r="G32" s="238"/>
      <c r="H32" s="33" t="s">
        <v>246</v>
      </c>
      <c r="I32" s="129"/>
      <c r="J32" s="17"/>
    </row>
    <row r="33" spans="1:10" ht="18.75" customHeight="1">
      <c r="A33" s="105"/>
      <c r="B33" s="16"/>
      <c r="C33" s="416" t="s">
        <v>374</v>
      </c>
      <c r="D33" s="416"/>
      <c r="E33" s="416"/>
      <c r="F33" s="416"/>
      <c r="G33" s="416"/>
      <c r="H33" s="416"/>
      <c r="I33" s="416"/>
      <c r="J33" s="17"/>
    </row>
    <row r="34" spans="1:10" ht="15" thickBot="1">
      <c r="A34" s="105"/>
      <c r="B34" s="16"/>
      <c r="C34" s="417" t="s">
        <v>403</v>
      </c>
      <c r="D34" s="417"/>
      <c r="E34" s="417"/>
      <c r="F34" s="417"/>
      <c r="G34" s="417"/>
      <c r="H34" s="417"/>
      <c r="I34" s="417"/>
      <c r="J34" s="17"/>
    </row>
    <row r="35" spans="1:10" ht="15" thickBot="1">
      <c r="A35" s="105"/>
      <c r="B35" s="16"/>
      <c r="C35" s="238"/>
      <c r="D35" s="34" t="s">
        <v>59</v>
      </c>
      <c r="E35" s="404"/>
      <c r="F35" s="405"/>
      <c r="G35" s="405"/>
      <c r="H35" s="406"/>
      <c r="I35" s="93"/>
      <c r="J35" s="17"/>
    </row>
    <row r="36" spans="1:10" ht="15" thickBot="1">
      <c r="A36" s="105"/>
      <c r="B36" s="16"/>
      <c r="C36" s="238"/>
      <c r="D36" s="34" t="s">
        <v>61</v>
      </c>
      <c r="E36" s="404"/>
      <c r="F36" s="405"/>
      <c r="G36" s="405"/>
      <c r="H36" s="406"/>
      <c r="I36" s="93"/>
      <c r="J36" s="17"/>
    </row>
    <row r="37" spans="1:10" ht="14.25">
      <c r="A37" s="105"/>
      <c r="B37" s="16"/>
      <c r="C37" s="238"/>
      <c r="D37" s="238"/>
      <c r="E37" s="238"/>
      <c r="F37" s="238"/>
      <c r="G37" s="238"/>
      <c r="H37" s="34"/>
      <c r="I37" s="93"/>
      <c r="J37" s="17"/>
    </row>
    <row r="38" spans="1:11" ht="15.75" customHeight="1" thickBot="1">
      <c r="A38" s="105"/>
      <c r="B38" s="16"/>
      <c r="C38" s="19"/>
      <c r="D38" s="418" t="s">
        <v>245</v>
      </c>
      <c r="E38" s="418"/>
      <c r="F38" s="418" t="s">
        <v>249</v>
      </c>
      <c r="G38" s="418"/>
      <c r="H38" s="31" t="s">
        <v>250</v>
      </c>
      <c r="I38" s="31" t="s">
        <v>229</v>
      </c>
      <c r="J38" s="17"/>
      <c r="K38" s="117"/>
    </row>
    <row r="39" spans="1:11" ht="39.75" customHeight="1" thickBot="1">
      <c r="A39" s="105"/>
      <c r="B39" s="16"/>
      <c r="C39" s="30" t="s">
        <v>274</v>
      </c>
      <c r="D39" s="414"/>
      <c r="E39" s="415"/>
      <c r="F39" s="414"/>
      <c r="G39" s="415"/>
      <c r="H39" s="116"/>
      <c r="I39" s="128"/>
      <c r="J39" s="17"/>
      <c r="K39" s="117"/>
    </row>
    <row r="40" spans="1:10" ht="39.75" customHeight="1" thickBot="1">
      <c r="A40" s="105"/>
      <c r="B40" s="16"/>
      <c r="C40" s="30"/>
      <c r="D40" s="414"/>
      <c r="E40" s="415"/>
      <c r="F40" s="414"/>
      <c r="G40" s="415"/>
      <c r="H40" s="116"/>
      <c r="I40" s="128"/>
      <c r="J40" s="17"/>
    </row>
    <row r="41" spans="1:10" ht="48" customHeight="1" thickBot="1">
      <c r="A41" s="105"/>
      <c r="B41" s="16"/>
      <c r="C41" s="30"/>
      <c r="D41" s="414"/>
      <c r="E41" s="415"/>
      <c r="F41" s="414"/>
      <c r="G41" s="415"/>
      <c r="H41" s="116"/>
      <c r="I41" s="128"/>
      <c r="J41" s="17"/>
    </row>
    <row r="42" spans="1:10" ht="21.75" customHeight="1" thickBot="1">
      <c r="A42" s="105"/>
      <c r="B42" s="16"/>
      <c r="C42" s="238"/>
      <c r="D42" s="238"/>
      <c r="E42" s="238"/>
      <c r="F42" s="238"/>
      <c r="G42" s="238"/>
      <c r="H42" s="33" t="s">
        <v>246</v>
      </c>
      <c r="I42" s="129"/>
      <c r="J42" s="17"/>
    </row>
    <row r="43" spans="1:10" ht="15" thickBot="1">
      <c r="A43" s="105"/>
      <c r="B43" s="16"/>
      <c r="C43" s="238"/>
      <c r="D43" s="118" t="s">
        <v>403</v>
      </c>
      <c r="E43" s="119"/>
      <c r="F43" s="238"/>
      <c r="G43" s="238"/>
      <c r="H43" s="34"/>
      <c r="I43" s="93"/>
      <c r="J43" s="17"/>
    </row>
    <row r="44" spans="1:10" ht="15" thickBot="1">
      <c r="A44" s="105"/>
      <c r="B44" s="16"/>
      <c r="C44" s="238"/>
      <c r="D44" s="34" t="s">
        <v>59</v>
      </c>
      <c r="E44" s="404"/>
      <c r="F44" s="405"/>
      <c r="G44" s="405"/>
      <c r="H44" s="406"/>
      <c r="I44" s="93"/>
      <c r="J44" s="17"/>
    </row>
    <row r="45" spans="1:10" ht="15" thickBot="1">
      <c r="A45" s="105"/>
      <c r="B45" s="16"/>
      <c r="C45" s="238"/>
      <c r="D45" s="34" t="s">
        <v>61</v>
      </c>
      <c r="E45" s="404"/>
      <c r="F45" s="405"/>
      <c r="G45" s="405"/>
      <c r="H45" s="406"/>
      <c r="I45" s="93"/>
      <c r="J45" s="17"/>
    </row>
    <row r="46" spans="1:10" ht="15" thickBot="1">
      <c r="A46" s="105"/>
      <c r="B46" s="16"/>
      <c r="C46" s="238"/>
      <c r="D46" s="34"/>
      <c r="E46" s="238"/>
      <c r="F46" s="238"/>
      <c r="G46" s="238"/>
      <c r="H46" s="238"/>
      <c r="I46" s="93"/>
      <c r="J46" s="17"/>
    </row>
    <row r="47" spans="1:10" ht="385.5" customHeight="1" thickBot="1">
      <c r="A47" s="105"/>
      <c r="B47" s="16"/>
      <c r="C47" s="32"/>
      <c r="D47" s="407" t="s">
        <v>251</v>
      </c>
      <c r="E47" s="407"/>
      <c r="F47" s="408" t="s">
        <v>531</v>
      </c>
      <c r="G47" s="409"/>
      <c r="H47" s="409"/>
      <c r="I47" s="410"/>
      <c r="J47" s="17"/>
    </row>
    <row r="48" spans="1:52" s="3" customFormat="1" ht="18.75" customHeight="1">
      <c r="A48" s="6"/>
      <c r="B48" s="16"/>
      <c r="C48" s="120"/>
      <c r="D48" s="120"/>
      <c r="E48" s="120"/>
      <c r="F48" s="120"/>
      <c r="G48" s="120"/>
      <c r="H48" s="115"/>
      <c r="I48" s="127"/>
      <c r="J48" s="17"/>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s="3" customFormat="1" ht="15.75" customHeight="1" thickBot="1">
      <c r="A49" s="6"/>
      <c r="B49" s="16"/>
      <c r="C49" s="238"/>
      <c r="D49" s="78"/>
      <c r="E49" s="78"/>
      <c r="F49" s="78"/>
      <c r="G49" s="94" t="s">
        <v>223</v>
      </c>
      <c r="H49" s="115"/>
      <c r="I49" s="127"/>
      <c r="J49" s="17"/>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s="3" customFormat="1" ht="78" customHeight="1">
      <c r="A50" s="6"/>
      <c r="B50" s="16"/>
      <c r="C50" s="238"/>
      <c r="D50" s="78"/>
      <c r="E50" s="78"/>
      <c r="F50" s="121" t="s">
        <v>224</v>
      </c>
      <c r="G50" s="411" t="s">
        <v>400</v>
      </c>
      <c r="H50" s="412"/>
      <c r="I50" s="413"/>
      <c r="J50" s="17"/>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s="3" customFormat="1" ht="54.75" customHeight="1">
      <c r="A51" s="6"/>
      <c r="B51" s="16"/>
      <c r="C51" s="238"/>
      <c r="D51" s="78"/>
      <c r="E51" s="78"/>
      <c r="F51" s="122" t="s">
        <v>225</v>
      </c>
      <c r="G51" s="398" t="s">
        <v>280</v>
      </c>
      <c r="H51" s="399"/>
      <c r="I51" s="400"/>
      <c r="J51" s="17"/>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s="3" customFormat="1" ht="58.5" customHeight="1">
      <c r="A52" s="6"/>
      <c r="B52" s="16"/>
      <c r="C52" s="238"/>
      <c r="D52" s="78"/>
      <c r="E52" s="78"/>
      <c r="F52" s="122" t="s">
        <v>226</v>
      </c>
      <c r="G52" s="398" t="s">
        <v>281</v>
      </c>
      <c r="H52" s="399"/>
      <c r="I52" s="400"/>
      <c r="J52" s="17"/>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10" ht="60" customHeight="1">
      <c r="A53" s="105"/>
      <c r="B53" s="16"/>
      <c r="C53" s="238"/>
      <c r="D53" s="78"/>
      <c r="E53" s="78"/>
      <c r="F53" s="122" t="s">
        <v>227</v>
      </c>
      <c r="G53" s="398" t="s">
        <v>282</v>
      </c>
      <c r="H53" s="399"/>
      <c r="I53" s="400"/>
      <c r="J53" s="17"/>
    </row>
    <row r="54" spans="1:10" ht="54" customHeight="1">
      <c r="A54" s="105"/>
      <c r="B54" s="113"/>
      <c r="C54" s="238"/>
      <c r="D54" s="78"/>
      <c r="E54" s="78"/>
      <c r="F54" s="122" t="s">
        <v>228</v>
      </c>
      <c r="G54" s="398" t="s">
        <v>283</v>
      </c>
      <c r="H54" s="399"/>
      <c r="I54" s="400"/>
      <c r="J54" s="79"/>
    </row>
    <row r="55" spans="1:10" ht="61.5" customHeight="1" thickBot="1">
      <c r="A55" s="105"/>
      <c r="B55" s="113"/>
      <c r="C55" s="238"/>
      <c r="D55" s="78"/>
      <c r="E55" s="78"/>
      <c r="F55" s="123" t="s">
        <v>370</v>
      </c>
      <c r="G55" s="401" t="s">
        <v>284</v>
      </c>
      <c r="H55" s="402"/>
      <c r="I55" s="403"/>
      <c r="J55" s="79"/>
    </row>
    <row r="56" spans="1:10" ht="15" thickBot="1">
      <c r="A56" s="105"/>
      <c r="B56" s="27"/>
      <c r="C56" s="20"/>
      <c r="D56" s="124"/>
      <c r="E56" s="124"/>
      <c r="F56" s="124"/>
      <c r="G56" s="124"/>
      <c r="H56" s="125"/>
      <c r="I56" s="131"/>
      <c r="J56" s="29"/>
    </row>
    <row r="57" spans="1:3" ht="49.5" customHeight="1">
      <c r="A57" s="105"/>
      <c r="C57" s="106"/>
    </row>
    <row r="58" spans="1:3" ht="49.5" customHeight="1">
      <c r="A58" s="105"/>
      <c r="C58" s="106"/>
    </row>
    <row r="59" spans="1:3" ht="49.5" customHeight="1">
      <c r="A59" s="105"/>
      <c r="C59" s="106"/>
    </row>
    <row r="60" spans="1:3" ht="49.5" customHeight="1">
      <c r="A60" s="105"/>
      <c r="C60" s="106"/>
    </row>
    <row r="61" spans="1:3" ht="49.5" customHeight="1">
      <c r="A61" s="105"/>
      <c r="C61" s="106"/>
    </row>
    <row r="62" spans="1:3" ht="49.5" customHeight="1">
      <c r="A62" s="105"/>
      <c r="C62" s="106"/>
    </row>
    <row r="63" spans="1:3" ht="14.25">
      <c r="A63" s="105"/>
      <c r="C63" s="106"/>
    </row>
    <row r="64" spans="1:3" ht="14.25">
      <c r="A64" s="105"/>
      <c r="C64" s="106"/>
    </row>
    <row r="65" spans="1:3" ht="14.25">
      <c r="A65" s="105"/>
      <c r="C65" s="106"/>
    </row>
    <row r="66" ht="14.25">
      <c r="C66" s="106"/>
    </row>
    <row r="67" ht="14.25">
      <c r="C67" s="106"/>
    </row>
    <row r="68" ht="14.25">
      <c r="C68" s="106"/>
    </row>
    <row r="69" ht="14.25">
      <c r="C69" s="106"/>
    </row>
    <row r="70" ht="14.25">
      <c r="C70" s="106"/>
    </row>
    <row r="71" ht="14.25">
      <c r="C71" s="106"/>
    </row>
    <row r="72" ht="14.25">
      <c r="C72" s="106"/>
    </row>
    <row r="73" ht="14.25">
      <c r="C73" s="106"/>
    </row>
    <row r="74" ht="14.25">
      <c r="C74" s="106"/>
    </row>
    <row r="75" ht="14.25">
      <c r="C75" s="106"/>
    </row>
    <row r="76" ht="14.25">
      <c r="C76" s="106"/>
    </row>
    <row r="77" ht="14.25">
      <c r="C77" s="106"/>
    </row>
    <row r="78" ht="14.25">
      <c r="C78" s="106"/>
    </row>
    <row r="79" ht="14.25">
      <c r="C79" s="106"/>
    </row>
    <row r="80" ht="14.25">
      <c r="C80" s="106"/>
    </row>
    <row r="81" ht="14.25">
      <c r="C81" s="106"/>
    </row>
    <row r="82" ht="14.25">
      <c r="C82" s="106"/>
    </row>
    <row r="83" ht="14.25">
      <c r="C83" s="106"/>
    </row>
    <row r="84" ht="14.25">
      <c r="C84" s="106"/>
    </row>
    <row r="85" ht="14.25">
      <c r="C85" s="106"/>
    </row>
    <row r="86" ht="14.25">
      <c r="C86" s="106"/>
    </row>
    <row r="87" ht="14.25">
      <c r="C87" s="106"/>
    </row>
    <row r="88" ht="14.25">
      <c r="C88" s="106"/>
    </row>
    <row r="89" ht="14.25">
      <c r="C89" s="106"/>
    </row>
    <row r="90" ht="14.25">
      <c r="C90" s="106"/>
    </row>
    <row r="91" ht="14.25">
      <c r="C91" s="106"/>
    </row>
    <row r="92" ht="14.25">
      <c r="C92" s="106"/>
    </row>
    <row r="93" ht="14.25">
      <c r="C93" s="106"/>
    </row>
    <row r="94" ht="14.25">
      <c r="C94" s="106"/>
    </row>
    <row r="95" ht="14.25">
      <c r="C95" s="106"/>
    </row>
    <row r="96" ht="14.25">
      <c r="C96" s="106"/>
    </row>
    <row r="97" ht="14.25">
      <c r="C97" s="106"/>
    </row>
    <row r="98" ht="14.25">
      <c r="C98" s="106"/>
    </row>
    <row r="99" ht="14.25">
      <c r="C99" s="106"/>
    </row>
    <row r="100" ht="14.25">
      <c r="C100" s="106"/>
    </row>
    <row r="101" ht="14.25">
      <c r="C101" s="106"/>
    </row>
    <row r="102" ht="14.25">
      <c r="C102" s="106"/>
    </row>
    <row r="103" ht="14.25">
      <c r="C103" s="106"/>
    </row>
    <row r="104" ht="14.25">
      <c r="C104" s="106"/>
    </row>
  </sheetData>
  <sheetProtection/>
  <mergeCells count="60">
    <mergeCell ref="C3:I3"/>
    <mergeCell ref="C4:I4"/>
    <mergeCell ref="D7:E7"/>
    <mergeCell ref="F7:G7"/>
    <mergeCell ref="D8:E8"/>
    <mergeCell ref="F8:G8"/>
    <mergeCell ref="N8:O8"/>
    <mergeCell ref="D9:E9"/>
    <mergeCell ref="F9:G9"/>
    <mergeCell ref="N9:O9"/>
    <mergeCell ref="D10:E10"/>
    <mergeCell ref="F10:G10"/>
    <mergeCell ref="N10:O10"/>
    <mergeCell ref="D11:E11"/>
    <mergeCell ref="F11:G11"/>
    <mergeCell ref="N11:O11"/>
    <mergeCell ref="D12:E12"/>
    <mergeCell ref="F12:G12"/>
    <mergeCell ref="N12:O12"/>
    <mergeCell ref="D13:E13"/>
    <mergeCell ref="F13:G13"/>
    <mergeCell ref="N13:O13"/>
    <mergeCell ref="D16:I16"/>
    <mergeCell ref="E17:H17"/>
    <mergeCell ref="E18:H18"/>
    <mergeCell ref="E19:H19"/>
    <mergeCell ref="E20:H20"/>
    <mergeCell ref="C21:I21"/>
    <mergeCell ref="C22:H22"/>
    <mergeCell ref="D23:I26"/>
    <mergeCell ref="D28:E28"/>
    <mergeCell ref="F28:G28"/>
    <mergeCell ref="D29:E29"/>
    <mergeCell ref="F29:G29"/>
    <mergeCell ref="D30:E30"/>
    <mergeCell ref="F30:G30"/>
    <mergeCell ref="D31:E31"/>
    <mergeCell ref="F31:G31"/>
    <mergeCell ref="C33:I33"/>
    <mergeCell ref="C34:I34"/>
    <mergeCell ref="E35:H35"/>
    <mergeCell ref="E36:H36"/>
    <mergeCell ref="D38:E38"/>
    <mergeCell ref="F38:G38"/>
    <mergeCell ref="D39:E39"/>
    <mergeCell ref="F39:G39"/>
    <mergeCell ref="D40:E40"/>
    <mergeCell ref="F40:G40"/>
    <mergeCell ref="D41:E41"/>
    <mergeCell ref="F41:G41"/>
    <mergeCell ref="G52:I52"/>
    <mergeCell ref="G53:I53"/>
    <mergeCell ref="G54:I54"/>
    <mergeCell ref="G55:I55"/>
    <mergeCell ref="E44:H44"/>
    <mergeCell ref="E45:H45"/>
    <mergeCell ref="D47:E47"/>
    <mergeCell ref="F47:I47"/>
    <mergeCell ref="G50:I50"/>
    <mergeCell ref="G51:I51"/>
  </mergeCells>
  <hyperlinks>
    <hyperlink ref="E18" r:id="rId1" display="mnanclares@prosap.gov.ar "/>
    <hyperlink ref="E20" r:id="rId2" display="mpoledo@prosap.gov.ar "/>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A1:S54"/>
  <sheetViews>
    <sheetView showGridLines="0" zoomScale="110" zoomScaleNormal="110" zoomScalePageLayoutView="0" workbookViewId="0" topLeftCell="A45">
      <selection activeCell="F34" sqref="F34"/>
    </sheetView>
  </sheetViews>
  <sheetFormatPr defaultColWidth="11.421875" defaultRowHeight="15"/>
  <cols>
    <col min="1" max="1" width="1.421875" style="139" customWidth="1"/>
    <col min="2" max="2" width="1.8515625" style="139" customWidth="1"/>
    <col min="3" max="3" width="13.57421875" style="139" customWidth="1"/>
    <col min="4" max="4" width="11.57421875" style="139" customWidth="1"/>
    <col min="5" max="5" width="12.8515625" style="139" customWidth="1"/>
    <col min="6" max="6" width="19.8515625" style="158" customWidth="1"/>
    <col min="7" max="8" width="17.8515625" style="139" customWidth="1"/>
    <col min="9" max="9" width="19.421875" style="139" customWidth="1"/>
    <col min="10" max="11" width="1.7109375" style="139" customWidth="1"/>
    <col min="12" max="16384" width="11.421875" style="139" customWidth="1"/>
  </cols>
  <sheetData>
    <row r="1" ht="15" thickBot="1">
      <c r="A1" s="138"/>
    </row>
    <row r="2" spans="2:10" ht="15" thickBot="1">
      <c r="B2" s="140"/>
      <c r="C2" s="141"/>
      <c r="D2" s="142"/>
      <c r="E2" s="142"/>
      <c r="F2" s="141"/>
      <c r="G2" s="142"/>
      <c r="H2" s="142"/>
      <c r="I2" s="142"/>
      <c r="J2" s="143"/>
    </row>
    <row r="3" spans="2:10" ht="19.5" thickBot="1">
      <c r="B3" s="144"/>
      <c r="C3" s="448" t="s">
        <v>239</v>
      </c>
      <c r="D3" s="449"/>
      <c r="E3" s="449"/>
      <c r="F3" s="449"/>
      <c r="G3" s="449"/>
      <c r="H3" s="449"/>
      <c r="I3" s="450"/>
      <c r="J3" s="145"/>
    </row>
    <row r="4" spans="2:10" ht="14.25">
      <c r="B4" s="146"/>
      <c r="C4" s="451" t="s">
        <v>240</v>
      </c>
      <c r="D4" s="451"/>
      <c r="E4" s="451"/>
      <c r="F4" s="451"/>
      <c r="G4" s="451"/>
      <c r="H4" s="451"/>
      <c r="I4" s="451"/>
      <c r="J4" s="60"/>
    </row>
    <row r="5" spans="2:10" ht="14.25">
      <c r="B5" s="146"/>
      <c r="C5" s="452"/>
      <c r="D5" s="452"/>
      <c r="E5" s="452"/>
      <c r="F5" s="452"/>
      <c r="G5" s="452"/>
      <c r="H5" s="452"/>
      <c r="I5" s="452"/>
      <c r="J5" s="60"/>
    </row>
    <row r="6" spans="2:10" ht="30.75" customHeight="1" thickBot="1">
      <c r="B6" s="146"/>
      <c r="C6" s="445" t="s">
        <v>241</v>
      </c>
      <c r="D6" s="445"/>
      <c r="E6" s="446"/>
      <c r="F6" s="446"/>
      <c r="G6" s="446"/>
      <c r="H6" s="446"/>
      <c r="I6" s="446"/>
      <c r="J6" s="60"/>
    </row>
    <row r="7" spans="2:10" ht="30" customHeight="1">
      <c r="B7" s="146"/>
      <c r="C7" s="147" t="s">
        <v>238</v>
      </c>
      <c r="D7" s="453" t="s">
        <v>237</v>
      </c>
      <c r="E7" s="453"/>
      <c r="F7" s="148" t="s">
        <v>235</v>
      </c>
      <c r="G7" s="148" t="s">
        <v>267</v>
      </c>
      <c r="H7" s="148" t="s">
        <v>275</v>
      </c>
      <c r="I7" s="149" t="s">
        <v>363</v>
      </c>
      <c r="J7" s="60"/>
    </row>
    <row r="8" spans="2:19" ht="81.75" customHeight="1">
      <c r="B8" s="150"/>
      <c r="C8" s="151" t="s">
        <v>328</v>
      </c>
      <c r="D8" s="441" t="s">
        <v>438</v>
      </c>
      <c r="E8" s="444"/>
      <c r="F8" s="13" t="s">
        <v>331</v>
      </c>
      <c r="G8" s="303" t="s">
        <v>514</v>
      </c>
      <c r="H8" s="134">
        <v>4000</v>
      </c>
      <c r="I8" s="304">
        <f>263/4000</f>
        <v>0.06575</v>
      </c>
      <c r="J8" s="305"/>
      <c r="K8" s="306"/>
      <c r="L8" s="306"/>
      <c r="M8" s="306"/>
      <c r="N8" s="306"/>
      <c r="O8" s="306"/>
      <c r="P8" s="306"/>
      <c r="Q8" s="306"/>
      <c r="R8" s="306"/>
      <c r="S8" s="306"/>
    </row>
    <row r="9" spans="2:19" ht="66" customHeight="1">
      <c r="B9" s="150"/>
      <c r="C9" s="151" t="s">
        <v>329</v>
      </c>
      <c r="D9" s="441" t="s">
        <v>375</v>
      </c>
      <c r="E9" s="444"/>
      <c r="F9" s="13" t="s">
        <v>332</v>
      </c>
      <c r="G9" s="307"/>
      <c r="H9" s="308">
        <v>0.2</v>
      </c>
      <c r="I9" s="304">
        <v>0</v>
      </c>
      <c r="J9" s="305"/>
      <c r="K9" s="306"/>
      <c r="L9" s="306"/>
      <c r="M9" s="306"/>
      <c r="N9" s="306"/>
      <c r="O9" s="306"/>
      <c r="P9" s="306"/>
      <c r="Q9" s="306"/>
      <c r="R9" s="306"/>
      <c r="S9" s="306"/>
    </row>
    <row r="10" spans="2:19" ht="69" customHeight="1">
      <c r="B10" s="150"/>
      <c r="C10" s="151" t="s">
        <v>329</v>
      </c>
      <c r="D10" s="441" t="s">
        <v>428</v>
      </c>
      <c r="E10" s="444"/>
      <c r="F10" s="13" t="s">
        <v>333</v>
      </c>
      <c r="G10" s="307"/>
      <c r="H10" s="308">
        <v>0.5</v>
      </c>
      <c r="I10" s="304">
        <v>0</v>
      </c>
      <c r="J10" s="305"/>
      <c r="K10" s="306"/>
      <c r="L10" s="306"/>
      <c r="M10" s="306"/>
      <c r="N10" s="306"/>
      <c r="O10" s="306"/>
      <c r="P10" s="306"/>
      <c r="Q10" s="306"/>
      <c r="R10" s="306"/>
      <c r="S10" s="306"/>
    </row>
    <row r="11" spans="2:19" ht="63" customHeight="1">
      <c r="B11" s="150"/>
      <c r="C11" s="151" t="s">
        <v>329</v>
      </c>
      <c r="D11" s="441" t="s">
        <v>429</v>
      </c>
      <c r="E11" s="444"/>
      <c r="F11" s="13" t="s">
        <v>376</v>
      </c>
      <c r="G11" s="307"/>
      <c r="H11" s="308">
        <v>0.8</v>
      </c>
      <c r="I11" s="304">
        <v>0</v>
      </c>
      <c r="J11" s="305"/>
      <c r="K11" s="306"/>
      <c r="L11" s="306"/>
      <c r="M11" s="306"/>
      <c r="N11" s="306"/>
      <c r="O11" s="306"/>
      <c r="P11" s="306"/>
      <c r="Q11" s="306"/>
      <c r="R11" s="306"/>
      <c r="S11" s="306"/>
    </row>
    <row r="12" spans="2:19" ht="66" customHeight="1">
      <c r="B12" s="150"/>
      <c r="C12" s="442" t="s">
        <v>330</v>
      </c>
      <c r="D12" s="441" t="s">
        <v>399</v>
      </c>
      <c r="E12" s="444"/>
      <c r="F12" s="13" t="s">
        <v>404</v>
      </c>
      <c r="G12" s="309">
        <v>27</v>
      </c>
      <c r="H12" s="134">
        <v>138</v>
      </c>
      <c r="I12" s="304">
        <f>G12/H12</f>
        <v>0.1956521739130435</v>
      </c>
      <c r="J12" s="305"/>
      <c r="K12" s="306"/>
      <c r="L12" s="306"/>
      <c r="M12" s="306"/>
      <c r="N12" s="306"/>
      <c r="O12" s="306"/>
      <c r="P12" s="306"/>
      <c r="Q12" s="306"/>
      <c r="R12" s="306"/>
      <c r="S12" s="306"/>
    </row>
    <row r="13" spans="2:19" ht="66" customHeight="1">
      <c r="B13" s="150"/>
      <c r="C13" s="443"/>
      <c r="D13" s="443"/>
      <c r="E13" s="443"/>
      <c r="F13" s="13" t="s">
        <v>377</v>
      </c>
      <c r="G13" s="310" t="s">
        <v>513</v>
      </c>
      <c r="H13" s="134">
        <v>138</v>
      </c>
      <c r="I13" s="304">
        <f>35/138</f>
        <v>0.2536231884057971</v>
      </c>
      <c r="J13" s="305"/>
      <c r="K13" s="306"/>
      <c r="L13" s="306"/>
      <c r="M13" s="306"/>
      <c r="N13" s="306"/>
      <c r="O13" s="306"/>
      <c r="P13" s="306"/>
      <c r="Q13" s="306"/>
      <c r="R13" s="306"/>
      <c r="S13" s="306"/>
    </row>
    <row r="14" spans="2:19" ht="102.75" customHeight="1">
      <c r="B14" s="150"/>
      <c r="C14" s="151" t="s">
        <v>330</v>
      </c>
      <c r="D14" s="441" t="s">
        <v>405</v>
      </c>
      <c r="E14" s="441"/>
      <c r="F14" s="13" t="s">
        <v>378</v>
      </c>
      <c r="G14" s="310" t="s">
        <v>488</v>
      </c>
      <c r="H14" s="134">
        <v>266</v>
      </c>
      <c r="I14" s="304">
        <f>189/266</f>
        <v>0.7105263157894737</v>
      </c>
      <c r="J14" s="305"/>
      <c r="K14" s="306"/>
      <c r="L14" s="306"/>
      <c r="M14" s="306"/>
      <c r="N14" s="306"/>
      <c r="O14" s="306"/>
      <c r="P14" s="306"/>
      <c r="Q14" s="306"/>
      <c r="R14" s="306"/>
      <c r="S14" s="306"/>
    </row>
    <row r="15" spans="2:19" ht="75.75" customHeight="1">
      <c r="B15" s="150"/>
      <c r="C15" s="442" t="s">
        <v>330</v>
      </c>
      <c r="D15" s="441" t="s">
        <v>379</v>
      </c>
      <c r="E15" s="441"/>
      <c r="F15" s="13" t="s">
        <v>430</v>
      </c>
      <c r="G15" s="222"/>
      <c r="H15" s="134">
        <v>145</v>
      </c>
      <c r="I15" s="304">
        <v>0</v>
      </c>
      <c r="J15" s="305"/>
      <c r="K15" s="306"/>
      <c r="L15" s="306"/>
      <c r="M15" s="306"/>
      <c r="N15" s="306"/>
      <c r="O15" s="306"/>
      <c r="P15" s="306"/>
      <c r="Q15" s="306"/>
      <c r="R15" s="306"/>
      <c r="S15" s="306"/>
    </row>
    <row r="16" spans="2:10" ht="41.25" customHeight="1">
      <c r="B16" s="150"/>
      <c r="C16" s="443"/>
      <c r="D16" s="443"/>
      <c r="E16" s="443"/>
      <c r="F16" s="13" t="s">
        <v>342</v>
      </c>
      <c r="G16" s="222"/>
      <c r="H16" s="134">
        <v>739</v>
      </c>
      <c r="I16" s="161">
        <v>0</v>
      </c>
      <c r="J16" s="152"/>
    </row>
    <row r="17" spans="2:10" ht="76.5" customHeight="1">
      <c r="B17" s="150"/>
      <c r="C17" s="151" t="s">
        <v>330</v>
      </c>
      <c r="D17" s="441" t="s">
        <v>334</v>
      </c>
      <c r="E17" s="441"/>
      <c r="F17" s="13" t="s">
        <v>380</v>
      </c>
      <c r="G17" s="135"/>
      <c r="H17" s="132">
        <v>140</v>
      </c>
      <c r="I17" s="161">
        <v>0</v>
      </c>
      <c r="J17" s="152"/>
    </row>
    <row r="18" spans="2:10" ht="63" customHeight="1">
      <c r="B18" s="150"/>
      <c r="C18" s="151" t="s">
        <v>329</v>
      </c>
      <c r="D18" s="441" t="s">
        <v>335</v>
      </c>
      <c r="E18" s="441"/>
      <c r="F18" s="13" t="s">
        <v>408</v>
      </c>
      <c r="G18" s="154"/>
      <c r="H18" s="133">
        <v>0.15</v>
      </c>
      <c r="I18" s="161">
        <v>0</v>
      </c>
      <c r="J18" s="152"/>
    </row>
    <row r="19" spans="1:10" ht="84.75">
      <c r="A19" s="155"/>
      <c r="B19" s="150"/>
      <c r="C19" s="151" t="s">
        <v>329</v>
      </c>
      <c r="D19" s="441" t="s">
        <v>406</v>
      </c>
      <c r="E19" s="441"/>
      <c r="F19" s="13" t="s">
        <v>407</v>
      </c>
      <c r="G19" s="135"/>
      <c r="H19" s="133">
        <v>0.5</v>
      </c>
      <c r="I19" s="161">
        <v>0</v>
      </c>
      <c r="J19" s="152"/>
    </row>
    <row r="20" spans="2:10" ht="27.75">
      <c r="B20" s="150"/>
      <c r="C20" s="151" t="s">
        <v>330</v>
      </c>
      <c r="D20" s="441" t="s">
        <v>487</v>
      </c>
      <c r="E20" s="441"/>
      <c r="F20" s="13" t="s">
        <v>409</v>
      </c>
      <c r="G20" s="135"/>
      <c r="H20" s="132">
        <v>1</v>
      </c>
      <c r="I20" s="161">
        <v>0</v>
      </c>
      <c r="J20" s="152"/>
    </row>
    <row r="21" spans="2:10" ht="27.75">
      <c r="B21" s="150"/>
      <c r="C21" s="151" t="s">
        <v>330</v>
      </c>
      <c r="D21" s="441" t="s">
        <v>486</v>
      </c>
      <c r="E21" s="441"/>
      <c r="F21" s="13" t="s">
        <v>409</v>
      </c>
      <c r="G21" s="135">
        <v>1</v>
      </c>
      <c r="H21" s="132">
        <v>1</v>
      </c>
      <c r="I21" s="161">
        <f>G21/H21</f>
        <v>1</v>
      </c>
      <c r="J21" s="152"/>
    </row>
    <row r="22" spans="2:10" ht="48.75" customHeight="1">
      <c r="B22" s="150"/>
      <c r="C22" s="151" t="s">
        <v>330</v>
      </c>
      <c r="D22" s="441" t="s">
        <v>410</v>
      </c>
      <c r="E22" s="441"/>
      <c r="F22" s="13" t="s">
        <v>336</v>
      </c>
      <c r="G22" s="135"/>
      <c r="H22" s="132">
        <v>787</v>
      </c>
      <c r="I22" s="161">
        <v>0</v>
      </c>
      <c r="J22" s="152"/>
    </row>
    <row r="23" spans="2:10" ht="30" customHeight="1">
      <c r="B23" s="150"/>
      <c r="C23" s="151" t="s">
        <v>330</v>
      </c>
      <c r="D23" s="441" t="s">
        <v>411</v>
      </c>
      <c r="E23" s="441"/>
      <c r="F23" s="13" t="s">
        <v>337</v>
      </c>
      <c r="G23" s="154"/>
      <c r="H23" s="133">
        <v>0.01</v>
      </c>
      <c r="I23" s="161">
        <v>0</v>
      </c>
      <c r="J23" s="152"/>
    </row>
    <row r="24" spans="2:10" ht="95.25" customHeight="1">
      <c r="B24" s="150"/>
      <c r="C24" s="151" t="s">
        <v>329</v>
      </c>
      <c r="D24" s="441" t="s">
        <v>412</v>
      </c>
      <c r="E24" s="441"/>
      <c r="F24" s="13" t="s">
        <v>413</v>
      </c>
      <c r="G24" s="154"/>
      <c r="H24" s="133">
        <v>0.1</v>
      </c>
      <c r="I24" s="161">
        <v>0</v>
      </c>
      <c r="J24" s="152"/>
    </row>
    <row r="25" spans="2:10" ht="75" customHeight="1">
      <c r="B25" s="150"/>
      <c r="C25" s="151" t="s">
        <v>329</v>
      </c>
      <c r="D25" s="441" t="s">
        <v>415</v>
      </c>
      <c r="E25" s="441"/>
      <c r="F25" s="13" t="s">
        <v>381</v>
      </c>
      <c r="G25" s="154"/>
      <c r="H25" s="133">
        <v>0.5</v>
      </c>
      <c r="I25" s="161">
        <v>0</v>
      </c>
      <c r="J25" s="152"/>
    </row>
    <row r="26" spans="2:10" ht="60" customHeight="1">
      <c r="B26" s="150"/>
      <c r="C26" s="151" t="s">
        <v>329</v>
      </c>
      <c r="D26" s="441" t="s">
        <v>414</v>
      </c>
      <c r="E26" s="441"/>
      <c r="F26" s="13" t="s">
        <v>381</v>
      </c>
      <c r="G26" s="153"/>
      <c r="H26" s="133">
        <v>0.3</v>
      </c>
      <c r="I26" s="161">
        <v>0</v>
      </c>
      <c r="J26" s="152"/>
    </row>
    <row r="27" spans="2:10" ht="49.5" customHeight="1">
      <c r="B27" s="150"/>
      <c r="C27" s="151" t="s">
        <v>329</v>
      </c>
      <c r="D27" s="441" t="s">
        <v>338</v>
      </c>
      <c r="E27" s="441"/>
      <c r="F27" s="13" t="s">
        <v>381</v>
      </c>
      <c r="G27" s="153"/>
      <c r="H27" s="133">
        <v>0.3</v>
      </c>
      <c r="I27" s="156"/>
      <c r="J27" s="152"/>
    </row>
    <row r="28" spans="2:10" ht="89.25" customHeight="1">
      <c r="B28" s="150"/>
      <c r="C28" s="151" t="s">
        <v>330</v>
      </c>
      <c r="D28" s="441" t="s">
        <v>382</v>
      </c>
      <c r="E28" s="441"/>
      <c r="F28" s="13" t="s">
        <v>339</v>
      </c>
      <c r="G28" s="136"/>
      <c r="H28" s="132">
        <v>82</v>
      </c>
      <c r="I28" s="161">
        <v>0</v>
      </c>
      <c r="J28" s="152"/>
    </row>
    <row r="29" spans="2:10" ht="56.25">
      <c r="B29" s="150"/>
      <c r="C29" s="151" t="s">
        <v>330</v>
      </c>
      <c r="D29" s="441" t="s">
        <v>340</v>
      </c>
      <c r="E29" s="441"/>
      <c r="F29" s="13" t="s">
        <v>383</v>
      </c>
      <c r="G29" s="132" t="s">
        <v>489</v>
      </c>
      <c r="H29" s="132">
        <v>473</v>
      </c>
      <c r="I29" s="161">
        <f>23/H29</f>
        <v>0.048625792811839326</v>
      </c>
      <c r="J29" s="152"/>
    </row>
    <row r="30" spans="2:10" ht="65.25" customHeight="1">
      <c r="B30" s="150"/>
      <c r="C30" s="151" t="s">
        <v>330</v>
      </c>
      <c r="D30" s="441" t="s">
        <v>341</v>
      </c>
      <c r="E30" s="441"/>
      <c r="F30" s="13" t="s">
        <v>342</v>
      </c>
      <c r="G30" s="136"/>
      <c r="H30" s="132">
        <v>119</v>
      </c>
      <c r="I30" s="161">
        <v>0</v>
      </c>
      <c r="J30" s="152"/>
    </row>
    <row r="31" spans="2:10" ht="60" customHeight="1">
      <c r="B31" s="150"/>
      <c r="C31" s="151" t="s">
        <v>330</v>
      </c>
      <c r="D31" s="441" t="s">
        <v>343</v>
      </c>
      <c r="E31" s="441"/>
      <c r="F31" s="13" t="s">
        <v>344</v>
      </c>
      <c r="G31" s="132" t="s">
        <v>490</v>
      </c>
      <c r="H31" s="132">
        <v>272</v>
      </c>
      <c r="I31" s="161">
        <f>16/H31</f>
        <v>0.058823529411764705</v>
      </c>
      <c r="J31" s="152"/>
    </row>
    <row r="32" spans="2:10" ht="60" customHeight="1">
      <c r="B32" s="150"/>
      <c r="C32" s="151" t="s">
        <v>330</v>
      </c>
      <c r="D32" s="441" t="s">
        <v>345</v>
      </c>
      <c r="E32" s="441"/>
      <c r="F32" s="13" t="s">
        <v>344</v>
      </c>
      <c r="G32" s="136"/>
      <c r="H32" s="132">
        <v>109</v>
      </c>
      <c r="I32" s="161">
        <v>0</v>
      </c>
      <c r="J32" s="152"/>
    </row>
    <row r="33" spans="2:10" ht="45" customHeight="1">
      <c r="B33" s="150"/>
      <c r="C33" s="151" t="s">
        <v>329</v>
      </c>
      <c r="D33" s="441" t="s">
        <v>416</v>
      </c>
      <c r="E33" s="441"/>
      <c r="F33" s="13" t="s">
        <v>431</v>
      </c>
      <c r="G33" s="153"/>
      <c r="H33" s="133">
        <v>0.2</v>
      </c>
      <c r="I33" s="161">
        <v>0</v>
      </c>
      <c r="J33" s="152"/>
    </row>
    <row r="34" spans="2:10" ht="128.25" customHeight="1">
      <c r="B34" s="150"/>
      <c r="C34" s="151" t="s">
        <v>330</v>
      </c>
      <c r="D34" s="441" t="s">
        <v>346</v>
      </c>
      <c r="E34" s="441"/>
      <c r="F34" s="13" t="s">
        <v>347</v>
      </c>
      <c r="G34" s="132">
        <v>7</v>
      </c>
      <c r="H34" s="132">
        <v>18</v>
      </c>
      <c r="I34" s="161">
        <f>G34/H34</f>
        <v>0.3888888888888889</v>
      </c>
      <c r="J34" s="152"/>
    </row>
    <row r="35" spans="2:10" ht="54" customHeight="1">
      <c r="B35" s="150"/>
      <c r="C35" s="151" t="s">
        <v>330</v>
      </c>
      <c r="D35" s="441" t="s">
        <v>348</v>
      </c>
      <c r="E35" s="441"/>
      <c r="F35" s="13" t="s">
        <v>349</v>
      </c>
      <c r="G35" s="132">
        <v>8</v>
      </c>
      <c r="H35" s="132">
        <v>10</v>
      </c>
      <c r="I35" s="161">
        <f>G35/H35</f>
        <v>0.8</v>
      </c>
      <c r="J35" s="152"/>
    </row>
    <row r="36" spans="2:10" ht="45" customHeight="1">
      <c r="B36" s="150"/>
      <c r="C36" s="151" t="s">
        <v>330</v>
      </c>
      <c r="D36" s="441" t="s">
        <v>417</v>
      </c>
      <c r="E36" s="441"/>
      <c r="F36" s="13" t="s">
        <v>350</v>
      </c>
      <c r="G36" s="132">
        <v>30</v>
      </c>
      <c r="H36" s="133">
        <v>1</v>
      </c>
      <c r="I36" s="161">
        <v>0.3</v>
      </c>
      <c r="J36" s="152"/>
    </row>
    <row r="37" spans="2:10" ht="59.25" customHeight="1">
      <c r="B37" s="150"/>
      <c r="C37" s="151" t="s">
        <v>330</v>
      </c>
      <c r="D37" s="441" t="s">
        <v>351</v>
      </c>
      <c r="E37" s="441"/>
      <c r="F37" s="13" t="s">
        <v>384</v>
      </c>
      <c r="G37" s="132">
        <v>40</v>
      </c>
      <c r="H37" s="133">
        <v>1</v>
      </c>
      <c r="I37" s="161">
        <v>0.4</v>
      </c>
      <c r="J37" s="152"/>
    </row>
    <row r="38" spans="2:10" ht="62.25" customHeight="1">
      <c r="B38" s="150"/>
      <c r="C38" s="151" t="s">
        <v>330</v>
      </c>
      <c r="D38" s="441" t="s">
        <v>352</v>
      </c>
      <c r="E38" s="441"/>
      <c r="F38" s="13" t="s">
        <v>353</v>
      </c>
      <c r="G38" s="136"/>
      <c r="H38" s="133">
        <v>1</v>
      </c>
      <c r="I38" s="161">
        <v>0</v>
      </c>
      <c r="J38" s="152"/>
    </row>
    <row r="39" spans="2:10" ht="91.5" customHeight="1">
      <c r="B39" s="150"/>
      <c r="C39" s="151" t="s">
        <v>329</v>
      </c>
      <c r="D39" s="441" t="s">
        <v>418</v>
      </c>
      <c r="E39" s="441"/>
      <c r="F39" s="13" t="s">
        <v>385</v>
      </c>
      <c r="G39" s="153"/>
      <c r="H39" s="133">
        <v>0.25</v>
      </c>
      <c r="I39" s="161">
        <v>0</v>
      </c>
      <c r="J39" s="152"/>
    </row>
    <row r="40" spans="2:10" ht="77.25" customHeight="1">
      <c r="B40" s="150"/>
      <c r="C40" s="151" t="s">
        <v>330</v>
      </c>
      <c r="D40" s="441" t="s">
        <v>419</v>
      </c>
      <c r="E40" s="441"/>
      <c r="F40" s="13" t="s">
        <v>386</v>
      </c>
      <c r="G40" s="136"/>
      <c r="H40" s="133">
        <v>1</v>
      </c>
      <c r="I40" s="161">
        <v>0</v>
      </c>
      <c r="J40" s="152"/>
    </row>
    <row r="41" spans="2:10" ht="31.5" customHeight="1">
      <c r="B41" s="150"/>
      <c r="C41" s="151" t="s">
        <v>330</v>
      </c>
      <c r="D41" s="441" t="s">
        <v>354</v>
      </c>
      <c r="E41" s="441"/>
      <c r="F41" s="13" t="s">
        <v>420</v>
      </c>
      <c r="G41" s="136"/>
      <c r="H41" s="132">
        <v>3</v>
      </c>
      <c r="I41" s="161">
        <v>0</v>
      </c>
      <c r="J41" s="152"/>
    </row>
    <row r="42" spans="2:10" ht="46.5" customHeight="1">
      <c r="B42" s="150"/>
      <c r="C42" s="151" t="s">
        <v>330</v>
      </c>
      <c r="D42" s="441" t="s">
        <v>387</v>
      </c>
      <c r="E42" s="441"/>
      <c r="F42" s="13" t="s">
        <v>355</v>
      </c>
      <c r="G42" s="136"/>
      <c r="H42" s="133">
        <v>0.7</v>
      </c>
      <c r="I42" s="161">
        <v>0</v>
      </c>
      <c r="J42" s="152"/>
    </row>
    <row r="43" spans="2:10" ht="61.5" customHeight="1">
      <c r="B43" s="150"/>
      <c r="C43" s="151" t="s">
        <v>330</v>
      </c>
      <c r="D43" s="441" t="s">
        <v>356</v>
      </c>
      <c r="E43" s="441"/>
      <c r="F43" s="13" t="s">
        <v>421</v>
      </c>
      <c r="G43" s="136"/>
      <c r="H43" s="133">
        <v>0.6</v>
      </c>
      <c r="I43" s="161">
        <v>0</v>
      </c>
      <c r="J43" s="152"/>
    </row>
    <row r="44" spans="2:10" ht="93.75" customHeight="1">
      <c r="B44" s="150"/>
      <c r="C44" s="151" t="s">
        <v>330</v>
      </c>
      <c r="D44" s="441" t="s">
        <v>432</v>
      </c>
      <c r="E44" s="441"/>
      <c r="F44" s="13" t="s">
        <v>388</v>
      </c>
      <c r="G44" s="132">
        <v>85</v>
      </c>
      <c r="H44" s="133">
        <v>1</v>
      </c>
      <c r="I44" s="161">
        <v>0.85</v>
      </c>
      <c r="J44" s="152"/>
    </row>
    <row r="45" spans="2:10" ht="117" customHeight="1">
      <c r="B45" s="150"/>
      <c r="C45" s="151" t="s">
        <v>330</v>
      </c>
      <c r="D45" s="441" t="s">
        <v>357</v>
      </c>
      <c r="E45" s="441"/>
      <c r="F45" s="13" t="s">
        <v>389</v>
      </c>
      <c r="G45" s="136"/>
      <c r="H45" s="132">
        <v>1</v>
      </c>
      <c r="I45" s="161">
        <v>0</v>
      </c>
      <c r="J45" s="152"/>
    </row>
    <row r="46" spans="2:10" ht="84" customHeight="1">
      <c r="B46" s="150"/>
      <c r="C46" s="151" t="s">
        <v>330</v>
      </c>
      <c r="D46" s="441" t="s">
        <v>357</v>
      </c>
      <c r="E46" s="441"/>
      <c r="F46" s="13" t="s">
        <v>422</v>
      </c>
      <c r="G46" s="136"/>
      <c r="H46" s="132">
        <v>1</v>
      </c>
      <c r="I46" s="161">
        <v>0</v>
      </c>
      <c r="J46" s="152"/>
    </row>
    <row r="47" spans="2:10" ht="30" customHeight="1">
      <c r="B47" s="150"/>
      <c r="C47" s="151" t="s">
        <v>330</v>
      </c>
      <c r="D47" s="441" t="s">
        <v>358</v>
      </c>
      <c r="E47" s="441"/>
      <c r="F47" s="13" t="s">
        <v>359</v>
      </c>
      <c r="G47" s="136"/>
      <c r="H47" s="133">
        <v>1</v>
      </c>
      <c r="I47" s="161">
        <v>0</v>
      </c>
      <c r="J47" s="152"/>
    </row>
    <row r="48" spans="2:10" ht="144.75" customHeight="1">
      <c r="B48" s="150"/>
      <c r="C48" s="151" t="s">
        <v>329</v>
      </c>
      <c r="D48" s="441" t="s">
        <v>360</v>
      </c>
      <c r="E48" s="441"/>
      <c r="F48" s="13" t="s">
        <v>427</v>
      </c>
      <c r="G48" s="220"/>
      <c r="H48" s="224">
        <v>0.6</v>
      </c>
      <c r="I48" s="223">
        <v>0</v>
      </c>
      <c r="J48" s="152"/>
    </row>
    <row r="49" spans="2:10" ht="90" customHeight="1">
      <c r="B49" s="150"/>
      <c r="C49" s="442" t="s">
        <v>330</v>
      </c>
      <c r="D49" s="441" t="s">
        <v>433</v>
      </c>
      <c r="E49" s="441"/>
      <c r="F49" s="13" t="s">
        <v>423</v>
      </c>
      <c r="G49" s="224">
        <f>149/200</f>
        <v>0.745</v>
      </c>
      <c r="H49" s="224">
        <v>0.8</v>
      </c>
      <c r="I49" s="223">
        <f>G49/H49</f>
        <v>0.9312499999999999</v>
      </c>
      <c r="J49" s="152"/>
    </row>
    <row r="50" spans="2:10" ht="108" customHeight="1">
      <c r="B50" s="150"/>
      <c r="C50" s="443"/>
      <c r="D50" s="443"/>
      <c r="E50" s="443"/>
      <c r="F50" s="13" t="s">
        <v>390</v>
      </c>
      <c r="G50" s="224">
        <f>233/4000</f>
        <v>0.05825</v>
      </c>
      <c r="H50" s="224">
        <v>0.8</v>
      </c>
      <c r="I50" s="223">
        <f>G50/H50</f>
        <v>0.0728125</v>
      </c>
      <c r="J50" s="152"/>
    </row>
    <row r="51" spans="2:10" ht="60" customHeight="1">
      <c r="B51" s="150"/>
      <c r="C51" s="151" t="s">
        <v>330</v>
      </c>
      <c r="D51" s="441" t="s">
        <v>426</v>
      </c>
      <c r="E51" s="441"/>
      <c r="F51" s="13" t="s">
        <v>424</v>
      </c>
      <c r="G51" s="221">
        <v>4</v>
      </c>
      <c r="H51" s="221">
        <v>5</v>
      </c>
      <c r="I51" s="223">
        <f>G51/H51</f>
        <v>0.8</v>
      </c>
      <c r="J51" s="152"/>
    </row>
    <row r="52" spans="2:10" ht="54" customHeight="1">
      <c r="B52" s="150"/>
      <c r="C52" s="442" t="s">
        <v>330</v>
      </c>
      <c r="D52" s="441" t="s">
        <v>361</v>
      </c>
      <c r="E52" s="441"/>
      <c r="F52" s="13" t="s">
        <v>362</v>
      </c>
      <c r="G52" s="132">
        <v>5</v>
      </c>
      <c r="H52" s="132">
        <v>8</v>
      </c>
      <c r="I52" s="161">
        <v>0.625</v>
      </c>
      <c r="J52" s="152"/>
    </row>
    <row r="53" spans="2:10" ht="34.5" customHeight="1" thickBot="1">
      <c r="B53" s="150"/>
      <c r="C53" s="447"/>
      <c r="D53" s="447"/>
      <c r="E53" s="447"/>
      <c r="F53" s="14" t="s">
        <v>425</v>
      </c>
      <c r="G53" s="137">
        <v>1</v>
      </c>
      <c r="H53" s="137">
        <v>3</v>
      </c>
      <c r="I53" s="162">
        <f>G53/H53</f>
        <v>0.3333333333333333</v>
      </c>
      <c r="J53" s="152"/>
    </row>
    <row r="54" spans="2:10" ht="15" thickBot="1">
      <c r="B54" s="157"/>
      <c r="C54" s="61"/>
      <c r="D54" s="61"/>
      <c r="E54" s="61"/>
      <c r="F54" s="159"/>
      <c r="G54" s="61"/>
      <c r="H54" s="61"/>
      <c r="I54" s="61"/>
      <c r="J54" s="62"/>
    </row>
  </sheetData>
  <sheetProtection/>
  <mergeCells count="51">
    <mergeCell ref="C3:I3"/>
    <mergeCell ref="C4:I4"/>
    <mergeCell ref="C5:I5"/>
    <mergeCell ref="D7:E7"/>
    <mergeCell ref="D8:E8"/>
    <mergeCell ref="D51:E51"/>
    <mergeCell ref="D22:E22"/>
    <mergeCell ref="D14:E14"/>
    <mergeCell ref="D30:E30"/>
    <mergeCell ref="D17:E17"/>
    <mergeCell ref="C52:C53"/>
    <mergeCell ref="D52:E53"/>
    <mergeCell ref="D26:E26"/>
    <mergeCell ref="D27:E27"/>
    <mergeCell ref="D28:E28"/>
    <mergeCell ref="D21:E21"/>
    <mergeCell ref="D41:E41"/>
    <mergeCell ref="D43:E43"/>
    <mergeCell ref="D24:E24"/>
    <mergeCell ref="D37:E37"/>
    <mergeCell ref="C6:I6"/>
    <mergeCell ref="C12:C13"/>
    <mergeCell ref="C15:C16"/>
    <mergeCell ref="D12:E13"/>
    <mergeCell ref="D15:E16"/>
    <mergeCell ref="D9:E9"/>
    <mergeCell ref="D19:E19"/>
    <mergeCell ref="D11:E11"/>
    <mergeCell ref="D10:E10"/>
    <mergeCell ref="D38:E38"/>
    <mergeCell ref="D42:E42"/>
    <mergeCell ref="D18:E18"/>
    <mergeCell ref="D33:E33"/>
    <mergeCell ref="D34:E34"/>
    <mergeCell ref="D20:E20"/>
    <mergeCell ref="D23:E23"/>
    <mergeCell ref="D25:E25"/>
    <mergeCell ref="D39:E39"/>
    <mergeCell ref="D29:E29"/>
    <mergeCell ref="D32:E32"/>
    <mergeCell ref="D40:E40"/>
    <mergeCell ref="D46:E46"/>
    <mergeCell ref="D47:E47"/>
    <mergeCell ref="D48:E48"/>
    <mergeCell ref="D31:E31"/>
    <mergeCell ref="C49:C50"/>
    <mergeCell ref="D44:E44"/>
    <mergeCell ref="D45:E45"/>
    <mergeCell ref="D35:E35"/>
    <mergeCell ref="D36:E36"/>
    <mergeCell ref="D49:E5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R29"/>
  <sheetViews>
    <sheetView showGridLines="0" zoomScale="110" zoomScaleNormal="110" zoomScalePageLayoutView="0" workbookViewId="0" topLeftCell="A1">
      <selection activeCell="D8" sqref="D8"/>
    </sheetView>
  </sheetViews>
  <sheetFormatPr defaultColWidth="11.421875" defaultRowHeight="15"/>
  <cols>
    <col min="1" max="1" width="1.28515625" style="0" customWidth="1"/>
    <col min="2" max="2" width="2.00390625" style="0" customWidth="1"/>
    <col min="3" max="3" width="38.8515625" style="0" customWidth="1"/>
    <col min="4" max="4" width="93.421875" style="0" customWidth="1"/>
    <col min="5" max="5" width="1.7109375" style="0" customWidth="1"/>
    <col min="6" max="6" width="1.421875" style="0" customWidth="1"/>
  </cols>
  <sheetData>
    <row r="1" ht="15" thickBot="1"/>
    <row r="2" spans="2:5" ht="15" thickBot="1">
      <c r="B2" s="35"/>
      <c r="C2" s="21"/>
      <c r="D2" s="21"/>
      <c r="E2" s="22"/>
    </row>
    <row r="3" spans="2:5" ht="18" thickBot="1">
      <c r="B3" s="36"/>
      <c r="C3" s="457" t="s">
        <v>252</v>
      </c>
      <c r="D3" s="458"/>
      <c r="E3" s="37"/>
    </row>
    <row r="4" spans="2:5" ht="14.25">
      <c r="B4" s="36"/>
      <c r="C4" s="38"/>
      <c r="D4" s="38"/>
      <c r="E4" s="37"/>
    </row>
    <row r="5" spans="2:5" ht="15" thickBot="1">
      <c r="B5" s="36"/>
      <c r="C5" s="39" t="s">
        <v>286</v>
      </c>
      <c r="D5" s="38"/>
      <c r="E5" s="37"/>
    </row>
    <row r="6" spans="2:5" ht="28.5" thickBot="1">
      <c r="B6" s="36"/>
      <c r="C6" s="46" t="s">
        <v>253</v>
      </c>
      <c r="D6" s="47" t="s">
        <v>254</v>
      </c>
      <c r="E6" s="37"/>
    </row>
    <row r="7" spans="2:18" ht="133.5" customHeight="1" thickBot="1">
      <c r="B7" s="36"/>
      <c r="C7" s="40" t="s">
        <v>289</v>
      </c>
      <c r="D7" s="311" t="s">
        <v>536</v>
      </c>
      <c r="E7" s="37"/>
      <c r="H7" s="459" t="s">
        <v>493</v>
      </c>
      <c r="I7" s="460"/>
      <c r="J7" s="460"/>
      <c r="K7" s="460"/>
      <c r="L7" s="460"/>
      <c r="M7" s="460"/>
      <c r="N7" s="460"/>
      <c r="O7" s="460"/>
      <c r="P7" s="460"/>
      <c r="Q7" s="460"/>
      <c r="R7" s="460"/>
    </row>
    <row r="8" spans="2:11" ht="183" customHeight="1" thickBot="1">
      <c r="B8" s="36"/>
      <c r="C8" s="42" t="s">
        <v>290</v>
      </c>
      <c r="D8" s="312" t="s">
        <v>537</v>
      </c>
      <c r="E8" s="37"/>
      <c r="G8" s="219"/>
      <c r="H8" s="461"/>
      <c r="I8" s="461"/>
      <c r="J8" s="461"/>
      <c r="K8" s="461"/>
    </row>
    <row r="9" spans="2:5" ht="280.5" customHeight="1" thickBot="1">
      <c r="B9" s="36"/>
      <c r="C9" s="43" t="s">
        <v>255</v>
      </c>
      <c r="D9" s="313" t="s">
        <v>538</v>
      </c>
      <c r="E9" s="37"/>
    </row>
    <row r="10" spans="2:7" ht="113.25" thickBot="1">
      <c r="B10" s="36"/>
      <c r="C10" s="40" t="s">
        <v>268</v>
      </c>
      <c r="D10" s="41" t="s">
        <v>539</v>
      </c>
      <c r="E10" s="37"/>
      <c r="G10" s="106"/>
    </row>
    <row r="11" spans="2:7" ht="14.25">
      <c r="B11" s="36"/>
      <c r="C11" s="38"/>
      <c r="D11" s="38"/>
      <c r="E11" s="37"/>
      <c r="G11" s="106"/>
    </row>
    <row r="12" spans="2:5" ht="21.75" customHeight="1" thickBot="1">
      <c r="B12" s="36"/>
      <c r="C12" s="462" t="s">
        <v>515</v>
      </c>
      <c r="D12" s="462"/>
      <c r="E12" s="37"/>
    </row>
    <row r="13" spans="2:5" ht="15" thickBot="1">
      <c r="B13" s="36"/>
      <c r="C13" s="48" t="s">
        <v>256</v>
      </c>
      <c r="D13" s="48" t="s">
        <v>254</v>
      </c>
      <c r="E13" s="37"/>
    </row>
    <row r="14" spans="2:5" ht="15" thickBot="1">
      <c r="B14" s="36"/>
      <c r="C14" s="454" t="s">
        <v>287</v>
      </c>
      <c r="D14" s="454"/>
      <c r="E14" s="37"/>
    </row>
    <row r="15" spans="2:12" ht="84.75" thickBot="1">
      <c r="B15" s="36"/>
      <c r="C15" s="43" t="s">
        <v>434</v>
      </c>
      <c r="D15" s="51" t="s">
        <v>296</v>
      </c>
      <c r="E15" s="37"/>
      <c r="H15" s="455"/>
      <c r="I15" s="455"/>
      <c r="J15" s="455"/>
      <c r="K15" s="455"/>
      <c r="L15" s="455"/>
    </row>
    <row r="16" spans="2:12" ht="57" thickBot="1">
      <c r="B16" s="36"/>
      <c r="C16" s="43" t="s">
        <v>435</v>
      </c>
      <c r="D16" s="51" t="s">
        <v>296</v>
      </c>
      <c r="E16" s="37"/>
      <c r="H16" s="1"/>
      <c r="I16" s="1"/>
      <c r="J16" s="1"/>
      <c r="K16" s="1"/>
      <c r="L16" s="1"/>
    </row>
    <row r="17" spans="2:12" ht="15" thickBot="1">
      <c r="B17" s="36"/>
      <c r="C17" s="454" t="s">
        <v>288</v>
      </c>
      <c r="D17" s="454"/>
      <c r="E17" s="37"/>
      <c r="H17" s="1"/>
      <c r="I17" s="1"/>
      <c r="J17" s="1"/>
      <c r="K17" s="1"/>
      <c r="L17" s="1"/>
    </row>
    <row r="18" spans="2:12" ht="84.75" thickBot="1">
      <c r="B18" s="36"/>
      <c r="C18" s="43" t="s">
        <v>436</v>
      </c>
      <c r="D18" s="51" t="s">
        <v>296</v>
      </c>
      <c r="E18" s="37"/>
      <c r="H18" s="455"/>
      <c r="I18" s="455"/>
      <c r="J18" s="455"/>
      <c r="K18" s="455"/>
      <c r="L18" s="455"/>
    </row>
    <row r="19" spans="2:12" ht="57" thickBot="1">
      <c r="B19" s="36"/>
      <c r="C19" s="43" t="s">
        <v>437</v>
      </c>
      <c r="D19" s="51" t="s">
        <v>296</v>
      </c>
      <c r="E19" s="37"/>
      <c r="H19" s="1"/>
      <c r="I19" s="1"/>
      <c r="J19" s="1"/>
      <c r="K19" s="1"/>
      <c r="L19" s="1"/>
    </row>
    <row r="20" spans="2:12" ht="15" thickBot="1">
      <c r="B20" s="36"/>
      <c r="C20" s="454" t="s">
        <v>257</v>
      </c>
      <c r="D20" s="454"/>
      <c r="E20" s="37"/>
      <c r="H20" s="1"/>
      <c r="I20" s="1"/>
      <c r="J20" s="1"/>
      <c r="K20" s="1"/>
      <c r="L20" s="1"/>
    </row>
    <row r="21" spans="2:12" ht="28.5" thickBot="1">
      <c r="B21" s="36"/>
      <c r="C21" s="44" t="s">
        <v>258</v>
      </c>
      <c r="D21" s="51" t="s">
        <v>296</v>
      </c>
      <c r="E21" s="37"/>
      <c r="H21" s="455"/>
      <c r="I21" s="455"/>
      <c r="J21" s="455"/>
      <c r="K21" s="455"/>
      <c r="L21" s="455"/>
    </row>
    <row r="22" spans="2:12" ht="42.75" thickBot="1">
      <c r="B22" s="36"/>
      <c r="C22" s="44" t="s">
        <v>259</v>
      </c>
      <c r="D22" s="51" t="s">
        <v>296</v>
      </c>
      <c r="E22" s="37"/>
      <c r="H22" s="1"/>
      <c r="I22" s="1"/>
      <c r="J22" s="1"/>
      <c r="K22" s="1"/>
      <c r="L22" s="1"/>
    </row>
    <row r="23" spans="2:12" ht="28.5" thickBot="1">
      <c r="B23" s="36"/>
      <c r="C23" s="44" t="s">
        <v>260</v>
      </c>
      <c r="D23" s="51" t="s">
        <v>296</v>
      </c>
      <c r="E23" s="37"/>
      <c r="H23" s="1"/>
      <c r="I23" s="1"/>
      <c r="J23" s="1"/>
      <c r="K23" s="1"/>
      <c r="L23" s="1"/>
    </row>
    <row r="24" spans="2:12" ht="15" thickBot="1">
      <c r="B24" s="36"/>
      <c r="C24" s="454" t="s">
        <v>261</v>
      </c>
      <c r="D24" s="454"/>
      <c r="E24" s="37"/>
      <c r="H24" s="1"/>
      <c r="I24" s="1"/>
      <c r="J24" s="1"/>
      <c r="K24" s="1"/>
      <c r="L24" s="1"/>
    </row>
    <row r="25" spans="2:12" ht="60.75" customHeight="1" thickBot="1">
      <c r="B25" s="36"/>
      <c r="C25" s="43" t="s">
        <v>291</v>
      </c>
      <c r="D25" s="51" t="s">
        <v>296</v>
      </c>
      <c r="E25" s="37"/>
      <c r="H25" s="456"/>
      <c r="I25" s="456"/>
      <c r="J25" s="456"/>
      <c r="K25" s="456"/>
      <c r="L25" s="456"/>
    </row>
    <row r="26" spans="2:12" ht="28.5" thickBot="1">
      <c r="B26" s="36"/>
      <c r="C26" s="43" t="s">
        <v>292</v>
      </c>
      <c r="D26" s="51" t="s">
        <v>296</v>
      </c>
      <c r="E26" s="37"/>
      <c r="H26" s="1"/>
      <c r="I26" s="1"/>
      <c r="J26" s="1"/>
      <c r="K26" s="1"/>
      <c r="L26" s="1"/>
    </row>
    <row r="27" spans="2:12" ht="70.5" thickBot="1">
      <c r="B27" s="36"/>
      <c r="C27" s="43" t="s">
        <v>262</v>
      </c>
      <c r="D27" s="51" t="s">
        <v>296</v>
      </c>
      <c r="E27" s="37"/>
      <c r="H27" s="1"/>
      <c r="I27" s="1"/>
      <c r="J27" s="1"/>
      <c r="K27" s="1"/>
      <c r="L27" s="1"/>
    </row>
    <row r="28" spans="2:5" ht="42.75" thickBot="1">
      <c r="B28" s="36"/>
      <c r="C28" s="43" t="s">
        <v>293</v>
      </c>
      <c r="D28" s="51" t="s">
        <v>296</v>
      </c>
      <c r="E28" s="37"/>
    </row>
    <row r="29" spans="2:5" ht="40.5" customHeight="1" thickBot="1">
      <c r="B29" s="49"/>
      <c r="C29" s="228" t="s">
        <v>492</v>
      </c>
      <c r="D29" s="45"/>
      <c r="E29" s="50"/>
    </row>
  </sheetData>
  <sheetProtection/>
  <mergeCells count="12">
    <mergeCell ref="C3:D3"/>
    <mergeCell ref="H7:R7"/>
    <mergeCell ref="H8:K8"/>
    <mergeCell ref="C12:D12"/>
    <mergeCell ref="C14:D14"/>
    <mergeCell ref="H15:L15"/>
    <mergeCell ref="C17:D17"/>
    <mergeCell ref="H18:L18"/>
    <mergeCell ref="C20:D20"/>
    <mergeCell ref="H21:L21"/>
    <mergeCell ref="C24:D24"/>
    <mergeCell ref="H25:L25"/>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39"/>
  <sheetViews>
    <sheetView showGridLines="0" zoomScale="70" zoomScaleNormal="70" zoomScalePageLayoutView="0" workbookViewId="0" topLeftCell="B6">
      <selection activeCell="F46" sqref="F46"/>
    </sheetView>
  </sheetViews>
  <sheetFormatPr defaultColWidth="11.421875" defaultRowHeight="15"/>
  <cols>
    <col min="1" max="1" width="3.00390625" style="0" customWidth="1"/>
    <col min="2" max="4" width="36.140625" style="0" customWidth="1"/>
    <col min="5" max="5" width="33.7109375" style="0" customWidth="1"/>
    <col min="6" max="6" width="30.421875" style="0" customWidth="1"/>
    <col min="7" max="7" width="32.00390625" style="0" customWidth="1"/>
    <col min="8" max="19" width="36.140625" style="0" customWidth="1"/>
  </cols>
  <sheetData>
    <row r="1" spans="1:19" ht="15" thickBot="1">
      <c r="A1" s="163"/>
      <c r="B1" s="163"/>
      <c r="C1" s="163"/>
      <c r="D1" s="163"/>
      <c r="E1" s="163"/>
      <c r="F1" s="163"/>
      <c r="G1" s="163"/>
      <c r="H1" s="163"/>
      <c r="I1" s="163"/>
      <c r="J1" s="163"/>
      <c r="K1" s="163"/>
      <c r="L1" s="163"/>
      <c r="M1" s="163"/>
      <c r="N1" s="163"/>
      <c r="O1" s="163"/>
      <c r="P1" s="163"/>
      <c r="Q1" s="163"/>
      <c r="R1" s="163"/>
      <c r="S1" s="163"/>
    </row>
    <row r="2" spans="1:19" ht="26.25">
      <c r="A2" s="163"/>
      <c r="B2" s="54"/>
      <c r="C2" s="475"/>
      <c r="D2" s="475"/>
      <c r="E2" s="475"/>
      <c r="F2" s="475"/>
      <c r="G2" s="475"/>
      <c r="H2" s="24"/>
      <c r="I2" s="24"/>
      <c r="J2" s="24"/>
      <c r="K2" s="24"/>
      <c r="L2" s="24"/>
      <c r="M2" s="24"/>
      <c r="N2" s="24"/>
      <c r="O2" s="24"/>
      <c r="P2" s="24"/>
      <c r="Q2" s="24"/>
      <c r="R2" s="24"/>
      <c r="S2" s="25"/>
    </row>
    <row r="3" spans="1:19" ht="26.25">
      <c r="A3" s="163"/>
      <c r="B3" s="55"/>
      <c r="C3" s="476" t="s">
        <v>449</v>
      </c>
      <c r="D3" s="477"/>
      <c r="E3" s="477"/>
      <c r="F3" s="477"/>
      <c r="G3" s="478"/>
      <c r="H3" s="57"/>
      <c r="I3" s="57"/>
      <c r="J3" s="57"/>
      <c r="K3" s="57"/>
      <c r="L3" s="57"/>
      <c r="M3" s="57"/>
      <c r="N3" s="57"/>
      <c r="O3" s="57"/>
      <c r="P3" s="57"/>
      <c r="Q3" s="57"/>
      <c r="R3" s="57"/>
      <c r="S3" s="58"/>
    </row>
    <row r="4" spans="1:19" ht="26.25">
      <c r="A4" s="163"/>
      <c r="B4" s="55"/>
      <c r="C4" s="56"/>
      <c r="D4" s="56"/>
      <c r="E4" s="56"/>
      <c r="F4" s="56"/>
      <c r="G4" s="56"/>
      <c r="H4" s="57"/>
      <c r="I4" s="57"/>
      <c r="J4" s="57"/>
      <c r="K4" s="57"/>
      <c r="L4" s="57"/>
      <c r="M4" s="57"/>
      <c r="N4" s="57"/>
      <c r="O4" s="57"/>
      <c r="P4" s="57"/>
      <c r="Q4" s="57"/>
      <c r="R4" s="57"/>
      <c r="S4" s="58"/>
    </row>
    <row r="5" spans="1:19" ht="15.75" thickBot="1">
      <c r="A5" s="163"/>
      <c r="B5" s="26"/>
      <c r="C5" s="57"/>
      <c r="D5" s="57"/>
      <c r="E5" s="57"/>
      <c r="F5" s="57"/>
      <c r="G5" s="57"/>
      <c r="H5" s="57"/>
      <c r="I5" s="57"/>
      <c r="J5" s="57"/>
      <c r="K5" s="57"/>
      <c r="L5" s="57"/>
      <c r="M5" s="57"/>
      <c r="N5" s="57"/>
      <c r="O5" s="57"/>
      <c r="P5" s="57"/>
      <c r="Q5" s="57"/>
      <c r="R5" s="57"/>
      <c r="S5" s="58"/>
    </row>
    <row r="6" spans="1:19" ht="15.75" thickBot="1">
      <c r="A6" s="163"/>
      <c r="B6" s="479" t="s">
        <v>451</v>
      </c>
      <c r="C6" s="480"/>
      <c r="D6" s="480"/>
      <c r="E6" s="480"/>
      <c r="F6" s="480"/>
      <c r="G6" s="480"/>
      <c r="H6" s="164"/>
      <c r="I6" s="164"/>
      <c r="J6" s="164"/>
      <c r="K6" s="164"/>
      <c r="L6" s="164"/>
      <c r="M6" s="164"/>
      <c r="N6" s="164"/>
      <c r="O6" s="164"/>
      <c r="P6" s="164"/>
      <c r="Q6" s="164"/>
      <c r="R6" s="164"/>
      <c r="S6" s="165"/>
    </row>
    <row r="7" spans="1:19" ht="15">
      <c r="A7" s="163"/>
      <c r="B7" s="479" t="s">
        <v>452</v>
      </c>
      <c r="C7" s="481"/>
      <c r="D7" s="481"/>
      <c r="E7" s="481"/>
      <c r="F7" s="481"/>
      <c r="G7" s="481"/>
      <c r="H7" s="164"/>
      <c r="I7" s="164"/>
      <c r="J7" s="164"/>
      <c r="K7" s="164"/>
      <c r="L7" s="164"/>
      <c r="M7" s="164"/>
      <c r="N7" s="164"/>
      <c r="O7" s="164"/>
      <c r="P7" s="164"/>
      <c r="Q7" s="164"/>
      <c r="R7" s="164"/>
      <c r="S7" s="165"/>
    </row>
    <row r="8" spans="1:19" ht="15" thickBot="1">
      <c r="A8" s="163"/>
      <c r="B8" s="482" t="s">
        <v>450</v>
      </c>
      <c r="C8" s="483"/>
      <c r="D8" s="483"/>
      <c r="E8" s="483"/>
      <c r="F8" s="483"/>
      <c r="G8" s="483"/>
      <c r="H8" s="166"/>
      <c r="I8" s="166"/>
      <c r="J8" s="166"/>
      <c r="K8" s="166"/>
      <c r="L8" s="166"/>
      <c r="M8" s="166"/>
      <c r="N8" s="166"/>
      <c r="O8" s="166"/>
      <c r="P8" s="166"/>
      <c r="Q8" s="166"/>
      <c r="R8" s="166"/>
      <c r="S8" s="167"/>
    </row>
    <row r="9" spans="1:19" ht="14.25">
      <c r="A9" s="163"/>
      <c r="B9" s="163"/>
      <c r="C9" s="163"/>
      <c r="D9" s="163"/>
      <c r="E9" s="163"/>
      <c r="F9" s="163"/>
      <c r="G9" s="163"/>
      <c r="H9" s="163"/>
      <c r="I9" s="163"/>
      <c r="J9" s="163"/>
      <c r="K9" s="163"/>
      <c r="L9" s="163"/>
      <c r="M9" s="163"/>
      <c r="N9" s="163"/>
      <c r="O9" s="163"/>
      <c r="P9" s="163"/>
      <c r="Q9" s="163"/>
      <c r="R9" s="163"/>
      <c r="S9" s="163"/>
    </row>
    <row r="10" spans="1:19" ht="20.25">
      <c r="A10" s="163"/>
      <c r="B10" s="463" t="s">
        <v>453</v>
      </c>
      <c r="C10" s="463"/>
      <c r="D10" s="163"/>
      <c r="E10" s="163"/>
      <c r="F10" s="163"/>
      <c r="G10" s="163"/>
      <c r="H10" s="163"/>
      <c r="I10" s="163"/>
      <c r="J10" s="163"/>
      <c r="K10" s="163"/>
      <c r="L10" s="163"/>
      <c r="M10" s="163"/>
      <c r="N10" s="163"/>
      <c r="O10" s="163"/>
      <c r="P10" s="163"/>
      <c r="Q10" s="163"/>
      <c r="R10" s="163"/>
      <c r="S10" s="163"/>
    </row>
    <row r="11" spans="1:19" ht="15" thickBot="1">
      <c r="A11" s="163"/>
      <c r="B11" s="163"/>
      <c r="C11" s="163"/>
      <c r="D11" s="163"/>
      <c r="E11" s="163"/>
      <c r="F11" s="163"/>
      <c r="G11" s="163"/>
      <c r="H11" s="163"/>
      <c r="I11" s="163"/>
      <c r="J11" s="163"/>
      <c r="K11" s="163"/>
      <c r="L11" s="163"/>
      <c r="M11" s="163"/>
      <c r="N11" s="163"/>
      <c r="O11" s="163"/>
      <c r="P11" s="163"/>
      <c r="Q11" s="163"/>
      <c r="R11" s="163"/>
      <c r="S11" s="163"/>
    </row>
    <row r="12" spans="1:19" ht="15" thickBot="1">
      <c r="A12" s="163"/>
      <c r="B12" s="168" t="s">
        <v>454</v>
      </c>
      <c r="C12" s="169"/>
      <c r="D12" s="163"/>
      <c r="E12" s="163"/>
      <c r="F12" s="163"/>
      <c r="G12" s="163"/>
      <c r="H12" s="163"/>
      <c r="I12" s="163"/>
      <c r="J12" s="163"/>
      <c r="K12" s="163"/>
      <c r="L12" s="163"/>
      <c r="M12" s="163"/>
      <c r="N12" s="163"/>
      <c r="O12" s="163"/>
      <c r="P12" s="163"/>
      <c r="Q12" s="163"/>
      <c r="R12" s="163"/>
      <c r="S12" s="163"/>
    </row>
    <row r="13" spans="1:19" ht="15" thickBot="1">
      <c r="A13" s="163"/>
      <c r="B13" s="168" t="s">
        <v>271</v>
      </c>
      <c r="C13" s="169" t="s">
        <v>494</v>
      </c>
      <c r="D13" s="163"/>
      <c r="E13" s="163"/>
      <c r="F13" s="163"/>
      <c r="G13" s="163"/>
      <c r="H13" s="163"/>
      <c r="I13" s="163"/>
      <c r="J13" s="163"/>
      <c r="K13" s="163"/>
      <c r="L13" s="163"/>
      <c r="M13" s="163"/>
      <c r="N13" s="163"/>
      <c r="O13" s="163"/>
      <c r="P13" s="163"/>
      <c r="Q13" s="163"/>
      <c r="R13" s="163"/>
      <c r="S13" s="163"/>
    </row>
    <row r="14" spans="1:19" ht="15" thickBot="1">
      <c r="A14" s="163"/>
      <c r="B14" s="168" t="s">
        <v>455</v>
      </c>
      <c r="C14" s="169" t="s">
        <v>495</v>
      </c>
      <c r="D14" s="163"/>
      <c r="E14" s="163"/>
      <c r="F14" s="163"/>
      <c r="G14" s="163"/>
      <c r="H14" s="163"/>
      <c r="I14" s="163"/>
      <c r="J14" s="163"/>
      <c r="K14" s="163"/>
      <c r="L14" s="163"/>
      <c r="M14" s="163"/>
      <c r="N14" s="163"/>
      <c r="O14" s="163"/>
      <c r="P14" s="163"/>
      <c r="Q14" s="163"/>
      <c r="R14" s="163"/>
      <c r="S14" s="163"/>
    </row>
    <row r="15" spans="1:19" ht="15" thickBot="1">
      <c r="A15" s="163"/>
      <c r="B15" s="168" t="s">
        <v>456</v>
      </c>
      <c r="C15" s="169" t="s">
        <v>33</v>
      </c>
      <c r="D15" s="163"/>
      <c r="E15" s="163"/>
      <c r="F15" s="163"/>
      <c r="G15" s="163"/>
      <c r="H15" s="163"/>
      <c r="I15" s="163"/>
      <c r="J15" s="163"/>
      <c r="K15" s="163"/>
      <c r="L15" s="163"/>
      <c r="M15" s="163"/>
      <c r="N15" s="163"/>
      <c r="O15" s="163"/>
      <c r="P15" s="163"/>
      <c r="Q15" s="163"/>
      <c r="R15" s="163"/>
      <c r="S15" s="163"/>
    </row>
    <row r="16" spans="1:19" ht="15" thickBot="1">
      <c r="A16" s="163"/>
      <c r="B16" s="168" t="s">
        <v>457</v>
      </c>
      <c r="C16" s="169" t="s">
        <v>496</v>
      </c>
      <c r="D16" s="163"/>
      <c r="E16" s="163"/>
      <c r="F16" s="163"/>
      <c r="G16" s="163"/>
      <c r="H16" s="163"/>
      <c r="I16" s="163"/>
      <c r="J16" s="163"/>
      <c r="K16" s="163"/>
      <c r="L16" s="163"/>
      <c r="M16" s="163"/>
      <c r="N16" s="163"/>
      <c r="O16" s="163"/>
      <c r="P16" s="163"/>
      <c r="Q16" s="163"/>
      <c r="R16" s="163"/>
      <c r="S16" s="163"/>
    </row>
    <row r="17" spans="1:19" ht="15" thickBot="1">
      <c r="A17" s="163"/>
      <c r="B17" s="168" t="s">
        <v>458</v>
      </c>
      <c r="C17" s="169" t="s">
        <v>497</v>
      </c>
      <c r="D17" s="163"/>
      <c r="E17" s="163"/>
      <c r="F17" s="163"/>
      <c r="G17" s="163"/>
      <c r="H17" s="163"/>
      <c r="I17" s="163"/>
      <c r="J17" s="163"/>
      <c r="K17" s="163"/>
      <c r="L17" s="163"/>
      <c r="M17" s="163"/>
      <c r="N17" s="163"/>
      <c r="O17" s="163"/>
      <c r="P17" s="163"/>
      <c r="Q17" s="163"/>
      <c r="R17" s="163"/>
      <c r="S17" s="163"/>
    </row>
    <row r="18" spans="1:19" ht="15" thickBot="1">
      <c r="A18" s="163"/>
      <c r="B18" s="216"/>
      <c r="C18" s="217"/>
      <c r="D18" s="163"/>
      <c r="E18" s="163"/>
      <c r="F18" s="163"/>
      <c r="G18" s="163"/>
      <c r="H18" s="163"/>
      <c r="I18" s="163"/>
      <c r="J18" s="163"/>
      <c r="K18" s="163"/>
      <c r="L18" s="163"/>
      <c r="M18" s="163"/>
      <c r="N18" s="163"/>
      <c r="O18" s="163"/>
      <c r="P18" s="163"/>
      <c r="Q18" s="163"/>
      <c r="R18" s="163"/>
      <c r="S18" s="163"/>
    </row>
    <row r="19" spans="1:19" ht="15" thickBot="1">
      <c r="A19" s="163"/>
      <c r="B19" s="163"/>
      <c r="C19" s="163"/>
      <c r="D19" s="466" t="s">
        <v>459</v>
      </c>
      <c r="E19" s="467"/>
      <c r="F19" s="467"/>
      <c r="G19" s="468"/>
      <c r="H19" s="466" t="s">
        <v>460</v>
      </c>
      <c r="I19" s="467"/>
      <c r="J19" s="467"/>
      <c r="K19" s="468"/>
      <c r="L19" s="466" t="s">
        <v>461</v>
      </c>
      <c r="M19" s="467"/>
      <c r="N19" s="467"/>
      <c r="O19" s="468"/>
      <c r="P19" s="466" t="s">
        <v>462</v>
      </c>
      <c r="Q19" s="467"/>
      <c r="R19" s="467"/>
      <c r="S19" s="468"/>
    </row>
    <row r="20" spans="1:19" ht="24" customHeight="1" thickBot="1">
      <c r="A20" s="163"/>
      <c r="B20" s="486" t="s">
        <v>463</v>
      </c>
      <c r="C20" s="491" t="s">
        <v>464</v>
      </c>
      <c r="D20" s="170"/>
      <c r="E20" s="171" t="s">
        <v>500</v>
      </c>
      <c r="F20" s="172" t="s">
        <v>466</v>
      </c>
      <c r="G20" s="173" t="s">
        <v>498</v>
      </c>
      <c r="H20" s="170"/>
      <c r="I20" s="171" t="s">
        <v>465</v>
      </c>
      <c r="J20" s="172" t="s">
        <v>466</v>
      </c>
      <c r="K20" s="173" t="s">
        <v>467</v>
      </c>
      <c r="L20" s="170"/>
      <c r="M20" s="171" t="s">
        <v>465</v>
      </c>
      <c r="N20" s="172" t="s">
        <v>466</v>
      </c>
      <c r="O20" s="173" t="s">
        <v>467</v>
      </c>
      <c r="P20" s="170"/>
      <c r="Q20" s="171" t="s">
        <v>465</v>
      </c>
      <c r="R20" s="172" t="s">
        <v>466</v>
      </c>
      <c r="S20" s="173" t="s">
        <v>467</v>
      </c>
    </row>
    <row r="21" spans="1:19" ht="20.25" customHeight="1">
      <c r="A21" s="163"/>
      <c r="B21" s="487"/>
      <c r="C21" s="492"/>
      <c r="D21" s="174" t="s">
        <v>468</v>
      </c>
      <c r="E21" s="175"/>
      <c r="F21" s="176">
        <v>4000</v>
      </c>
      <c r="G21" s="177"/>
      <c r="H21" s="178" t="s">
        <v>468</v>
      </c>
      <c r="I21" s="179">
        <v>4000</v>
      </c>
      <c r="J21" s="180">
        <v>4000</v>
      </c>
      <c r="K21" s="181"/>
      <c r="L21" s="174" t="s">
        <v>468</v>
      </c>
      <c r="M21" s="179"/>
      <c r="N21" s="180"/>
      <c r="O21" s="181"/>
      <c r="P21" s="174" t="s">
        <v>468</v>
      </c>
      <c r="Q21" s="179"/>
      <c r="R21" s="180"/>
      <c r="S21" s="181"/>
    </row>
    <row r="22" spans="1:19" ht="20.25" customHeight="1">
      <c r="A22" s="163"/>
      <c r="B22" s="487"/>
      <c r="C22" s="492"/>
      <c r="D22" s="182" t="s">
        <v>469</v>
      </c>
      <c r="E22" s="183"/>
      <c r="F22" s="183">
        <v>0.2</v>
      </c>
      <c r="G22" s="184"/>
      <c r="H22" s="185" t="s">
        <v>469</v>
      </c>
      <c r="I22" s="186">
        <v>0.2</v>
      </c>
      <c r="J22" s="186">
        <v>0.2</v>
      </c>
      <c r="K22" s="187"/>
      <c r="L22" s="182" t="s">
        <v>469</v>
      </c>
      <c r="M22" s="186"/>
      <c r="N22" s="186"/>
      <c r="O22" s="187"/>
      <c r="P22" s="182" t="s">
        <v>469</v>
      </c>
      <c r="Q22" s="186"/>
      <c r="R22" s="186"/>
      <c r="S22" s="187"/>
    </row>
    <row r="23" spans="1:19" ht="20.25" customHeight="1">
      <c r="A23" s="163"/>
      <c r="B23" s="488"/>
      <c r="C23" s="493"/>
      <c r="D23" s="182" t="s">
        <v>470</v>
      </c>
      <c r="E23" s="183"/>
      <c r="F23" s="183"/>
      <c r="G23" s="184"/>
      <c r="H23" s="185" t="s">
        <v>470</v>
      </c>
      <c r="I23" s="186"/>
      <c r="J23" s="186"/>
      <c r="K23" s="187"/>
      <c r="L23" s="182" t="s">
        <v>470</v>
      </c>
      <c r="M23" s="186"/>
      <c r="N23" s="186"/>
      <c r="O23" s="187"/>
      <c r="P23" s="182" t="s">
        <v>470</v>
      </c>
      <c r="Q23" s="186"/>
      <c r="R23" s="186"/>
      <c r="S23" s="187"/>
    </row>
    <row r="24" spans="1:19" ht="14.25">
      <c r="A24" s="163"/>
      <c r="B24" s="216"/>
      <c r="C24" s="217"/>
      <c r="D24" s="229" t="s">
        <v>499</v>
      </c>
      <c r="E24" s="163"/>
      <c r="F24" s="163"/>
      <c r="G24" s="163"/>
      <c r="H24" s="163"/>
      <c r="I24" s="163"/>
      <c r="J24" s="163"/>
      <c r="K24" s="163"/>
      <c r="L24" s="163"/>
      <c r="M24" s="163"/>
      <c r="N24" s="163"/>
      <c r="O24" s="163"/>
      <c r="P24" s="163"/>
      <c r="Q24" s="163"/>
      <c r="R24" s="163"/>
      <c r="S24" s="163"/>
    </row>
    <row r="25" spans="1:19" ht="14.25">
      <c r="A25" s="163"/>
      <c r="B25" s="216"/>
      <c r="C25" s="217"/>
      <c r="D25" s="163"/>
      <c r="E25" s="163"/>
      <c r="F25" s="163"/>
      <c r="G25" s="163"/>
      <c r="H25" s="163"/>
      <c r="I25" s="163"/>
      <c r="J25" s="163"/>
      <c r="K25" s="163"/>
      <c r="L25" s="163"/>
      <c r="M25" s="163"/>
      <c r="N25" s="163"/>
      <c r="O25" s="163"/>
      <c r="P25" s="163"/>
      <c r="Q25" s="163"/>
      <c r="R25" s="163"/>
      <c r="S25" s="163"/>
    </row>
    <row r="26" spans="1:19" ht="14.25">
      <c r="A26" s="163"/>
      <c r="B26" s="216"/>
      <c r="C26" s="217"/>
      <c r="D26" s="163"/>
      <c r="E26" s="163"/>
      <c r="F26" s="163"/>
      <c r="G26" s="163"/>
      <c r="H26" s="163"/>
      <c r="I26" s="163"/>
      <c r="J26" s="163"/>
      <c r="K26" s="163"/>
      <c r="L26" s="163"/>
      <c r="M26" s="163"/>
      <c r="N26" s="163"/>
      <c r="O26" s="163"/>
      <c r="P26" s="163"/>
      <c r="Q26" s="163"/>
      <c r="R26" s="163"/>
      <c r="S26" s="163"/>
    </row>
    <row r="27" spans="1:19" ht="15" thickBot="1">
      <c r="A27" s="163"/>
      <c r="B27" s="163"/>
      <c r="C27" s="198"/>
      <c r="D27" s="199"/>
      <c r="E27" s="163"/>
      <c r="F27" s="163"/>
      <c r="G27" s="163"/>
      <c r="H27" s="163"/>
      <c r="I27" s="163"/>
      <c r="J27" s="163"/>
      <c r="K27" s="163"/>
      <c r="L27" s="163"/>
      <c r="M27" s="163"/>
      <c r="N27" s="163"/>
      <c r="O27" s="163"/>
      <c r="P27" s="163"/>
      <c r="Q27" s="163"/>
      <c r="R27" s="163"/>
      <c r="S27" s="163"/>
    </row>
    <row r="28" spans="1:19" ht="15" thickBot="1">
      <c r="A28" s="163"/>
      <c r="B28" s="163"/>
      <c r="C28" s="163"/>
      <c r="D28" s="466" t="s">
        <v>459</v>
      </c>
      <c r="E28" s="467"/>
      <c r="F28" s="467"/>
      <c r="G28" s="468"/>
      <c r="H28" s="466" t="s">
        <v>460</v>
      </c>
      <c r="I28" s="467"/>
      <c r="J28" s="467"/>
      <c r="K28" s="468"/>
      <c r="L28" s="466" t="s">
        <v>461</v>
      </c>
      <c r="M28" s="467"/>
      <c r="N28" s="467"/>
      <c r="O28" s="468"/>
      <c r="P28" s="466" t="s">
        <v>462</v>
      </c>
      <c r="Q28" s="467"/>
      <c r="R28" s="467"/>
      <c r="S28" s="468"/>
    </row>
    <row r="29" spans="1:19" ht="31.5" customHeight="1">
      <c r="A29" s="163"/>
      <c r="B29" s="486" t="s">
        <v>473</v>
      </c>
      <c r="C29" s="486" t="s">
        <v>474</v>
      </c>
      <c r="D29" s="469" t="s">
        <v>475</v>
      </c>
      <c r="E29" s="470"/>
      <c r="F29" s="200" t="s">
        <v>458</v>
      </c>
      <c r="G29" s="201" t="s">
        <v>476</v>
      </c>
      <c r="H29" s="469" t="s">
        <v>475</v>
      </c>
      <c r="I29" s="470"/>
      <c r="J29" s="200" t="s">
        <v>458</v>
      </c>
      <c r="K29" s="201" t="s">
        <v>476</v>
      </c>
      <c r="L29" s="469" t="s">
        <v>475</v>
      </c>
      <c r="M29" s="470"/>
      <c r="N29" s="200" t="s">
        <v>458</v>
      </c>
      <c r="O29" s="201" t="s">
        <v>476</v>
      </c>
      <c r="P29" s="469" t="s">
        <v>475</v>
      </c>
      <c r="Q29" s="470"/>
      <c r="R29" s="200" t="s">
        <v>458</v>
      </c>
      <c r="S29" s="201" t="s">
        <v>476</v>
      </c>
    </row>
    <row r="30" spans="1:19" ht="19.5" customHeight="1">
      <c r="A30" s="163"/>
      <c r="B30" s="487"/>
      <c r="C30" s="487"/>
      <c r="D30" s="189" t="s">
        <v>468</v>
      </c>
      <c r="E30" s="190">
        <v>200</v>
      </c>
      <c r="F30" s="471" t="s">
        <v>502</v>
      </c>
      <c r="G30" s="473" t="s">
        <v>503</v>
      </c>
      <c r="H30" s="189" t="s">
        <v>468</v>
      </c>
      <c r="I30" s="191">
        <v>160</v>
      </c>
      <c r="J30" s="489" t="s">
        <v>502</v>
      </c>
      <c r="K30" s="464" t="s">
        <v>506</v>
      </c>
      <c r="L30" s="189" t="s">
        <v>468</v>
      </c>
      <c r="M30" s="191"/>
      <c r="N30" s="489"/>
      <c r="O30" s="464"/>
      <c r="P30" s="189" t="s">
        <v>468</v>
      </c>
      <c r="Q30" s="191"/>
      <c r="R30" s="489"/>
      <c r="S30" s="464"/>
    </row>
    <row r="31" spans="1:19" ht="33.75" customHeight="1">
      <c r="A31" s="163"/>
      <c r="B31" s="488"/>
      <c r="C31" s="488"/>
      <c r="D31" s="192" t="s">
        <v>471</v>
      </c>
      <c r="E31" s="193">
        <v>0.2</v>
      </c>
      <c r="F31" s="472"/>
      <c r="G31" s="474"/>
      <c r="H31" s="192" t="s">
        <v>471</v>
      </c>
      <c r="I31" s="194">
        <v>0.2</v>
      </c>
      <c r="J31" s="490"/>
      <c r="K31" s="465"/>
      <c r="L31" s="192" t="s">
        <v>471</v>
      </c>
      <c r="M31" s="194"/>
      <c r="N31" s="490"/>
      <c r="O31" s="465"/>
      <c r="P31" s="192" t="s">
        <v>471</v>
      </c>
      <c r="Q31" s="194"/>
      <c r="R31" s="490"/>
      <c r="S31" s="465"/>
    </row>
    <row r="32" spans="1:19" ht="14.25">
      <c r="A32" s="163"/>
      <c r="B32" s="498" t="s">
        <v>477</v>
      </c>
      <c r="C32" s="498" t="s">
        <v>478</v>
      </c>
      <c r="D32" s="195" t="s">
        <v>479</v>
      </c>
      <c r="E32" s="202" t="s">
        <v>480</v>
      </c>
      <c r="F32" s="484" t="s">
        <v>481</v>
      </c>
      <c r="G32" s="485"/>
      <c r="H32" s="195" t="s">
        <v>479</v>
      </c>
      <c r="I32" s="202" t="s">
        <v>480</v>
      </c>
      <c r="J32" s="484" t="s">
        <v>481</v>
      </c>
      <c r="K32" s="485"/>
      <c r="L32" s="195" t="s">
        <v>479</v>
      </c>
      <c r="M32" s="202" t="s">
        <v>480</v>
      </c>
      <c r="N32" s="484" t="s">
        <v>481</v>
      </c>
      <c r="O32" s="485"/>
      <c r="P32" s="195" t="s">
        <v>479</v>
      </c>
      <c r="Q32" s="202" t="s">
        <v>480</v>
      </c>
      <c r="R32" s="484" t="s">
        <v>481</v>
      </c>
      <c r="S32" s="485"/>
    </row>
    <row r="33" spans="1:19" ht="33" customHeight="1">
      <c r="A33" s="163"/>
      <c r="B33" s="499"/>
      <c r="C33" s="500"/>
      <c r="D33" s="203"/>
      <c r="E33" s="204"/>
      <c r="F33" s="494" t="s">
        <v>504</v>
      </c>
      <c r="G33" s="495"/>
      <c r="H33" s="205"/>
      <c r="I33" s="206"/>
      <c r="J33" s="496" t="s">
        <v>504</v>
      </c>
      <c r="K33" s="497"/>
      <c r="L33" s="205"/>
      <c r="M33" s="206"/>
      <c r="N33" s="496"/>
      <c r="O33" s="497"/>
      <c r="P33" s="205"/>
      <c r="Q33" s="206"/>
      <c r="R33" s="496"/>
      <c r="S33" s="497"/>
    </row>
    <row r="34" spans="1:19" ht="18.75" customHeight="1">
      <c r="A34" s="163"/>
      <c r="B34" s="499"/>
      <c r="C34" s="498" t="s">
        <v>482</v>
      </c>
      <c r="D34" s="207" t="s">
        <v>481</v>
      </c>
      <c r="E34" s="208" t="s">
        <v>508</v>
      </c>
      <c r="F34" s="195" t="s">
        <v>458</v>
      </c>
      <c r="G34" s="209" t="s">
        <v>476</v>
      </c>
      <c r="H34" s="207" t="s">
        <v>481</v>
      </c>
      <c r="I34" s="208" t="s">
        <v>472</v>
      </c>
      <c r="J34" s="195" t="s">
        <v>458</v>
      </c>
      <c r="K34" s="209" t="s">
        <v>476</v>
      </c>
      <c r="L34" s="207" t="s">
        <v>481</v>
      </c>
      <c r="M34" s="208" t="s">
        <v>472</v>
      </c>
      <c r="N34" s="195" t="s">
        <v>458</v>
      </c>
      <c r="O34" s="209" t="s">
        <v>476</v>
      </c>
      <c r="P34" s="207" t="s">
        <v>481</v>
      </c>
      <c r="Q34" s="208" t="s">
        <v>472</v>
      </c>
      <c r="R34" s="195" t="s">
        <v>458</v>
      </c>
      <c r="S34" s="209" t="s">
        <v>476</v>
      </c>
    </row>
    <row r="35" spans="1:19" ht="27" customHeight="1">
      <c r="A35" s="163"/>
      <c r="B35" s="500"/>
      <c r="C35" s="501"/>
      <c r="D35" s="233" t="s">
        <v>504</v>
      </c>
      <c r="E35" s="210" t="s">
        <v>505</v>
      </c>
      <c r="F35" s="196" t="s">
        <v>502</v>
      </c>
      <c r="G35" s="211" t="s">
        <v>503</v>
      </c>
      <c r="H35" s="234" t="s">
        <v>504</v>
      </c>
      <c r="I35" s="213" t="s">
        <v>505</v>
      </c>
      <c r="J35" s="197" t="s">
        <v>502</v>
      </c>
      <c r="K35" s="214" t="s">
        <v>506</v>
      </c>
      <c r="L35" s="212"/>
      <c r="M35" s="213"/>
      <c r="N35" s="197"/>
      <c r="O35" s="214"/>
      <c r="P35" s="212"/>
      <c r="Q35" s="213"/>
      <c r="R35" s="197"/>
      <c r="S35" s="214"/>
    </row>
    <row r="36" spans="1:19" ht="14.25">
      <c r="A36" s="163"/>
      <c r="B36" s="188"/>
      <c r="C36" s="215"/>
      <c r="D36" s="199" t="s">
        <v>507</v>
      </c>
      <c r="E36" s="163"/>
      <c r="F36" s="163"/>
      <c r="G36" s="163"/>
      <c r="H36" s="163"/>
      <c r="I36" s="163"/>
      <c r="J36" s="163"/>
      <c r="K36" s="163"/>
      <c r="L36" s="163"/>
      <c r="M36" s="163"/>
      <c r="N36" s="163"/>
      <c r="O36" s="163"/>
      <c r="P36" s="163"/>
      <c r="Q36" s="163"/>
      <c r="R36" s="163"/>
      <c r="S36" s="163"/>
    </row>
    <row r="39" ht="14.25">
      <c r="C39" t="s">
        <v>501</v>
      </c>
    </row>
  </sheetData>
  <sheetProtection/>
  <mergeCells count="41">
    <mergeCell ref="R33:S33"/>
    <mergeCell ref="B32:B35"/>
    <mergeCell ref="F32:G32"/>
    <mergeCell ref="J32:K32"/>
    <mergeCell ref="N32:O32"/>
    <mergeCell ref="C32:C33"/>
    <mergeCell ref="C34:C35"/>
    <mergeCell ref="B20:B23"/>
    <mergeCell ref="C20:C23"/>
    <mergeCell ref="F33:G33"/>
    <mergeCell ref="J33:K33"/>
    <mergeCell ref="N33:O33"/>
    <mergeCell ref="J30:J31"/>
    <mergeCell ref="D19:G19"/>
    <mergeCell ref="H19:K19"/>
    <mergeCell ref="L19:O19"/>
    <mergeCell ref="P19:S19"/>
    <mergeCell ref="N30:N31"/>
    <mergeCell ref="O30:O31"/>
    <mergeCell ref="R30:R31"/>
    <mergeCell ref="S30:S31"/>
    <mergeCell ref="C2:G2"/>
    <mergeCell ref="C3:G3"/>
    <mergeCell ref="B6:G6"/>
    <mergeCell ref="B7:G7"/>
    <mergeCell ref="B8:G8"/>
    <mergeCell ref="R32:S32"/>
    <mergeCell ref="B29:B31"/>
    <mergeCell ref="C29:C31"/>
    <mergeCell ref="D29:E29"/>
    <mergeCell ref="H29:I29"/>
    <mergeCell ref="B10:C10"/>
    <mergeCell ref="K30:K31"/>
    <mergeCell ref="D28:G28"/>
    <mergeCell ref="H28:K28"/>
    <mergeCell ref="L28:O28"/>
    <mergeCell ref="P28:S28"/>
    <mergeCell ref="L29:M29"/>
    <mergeCell ref="P29:Q29"/>
    <mergeCell ref="F30:F31"/>
    <mergeCell ref="G30:G31"/>
  </mergeCells>
  <dataValidations count="23">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Please select from the drop-down list" error="Please select the from the drop-down list&#10;" sqref="C24:C26 C18">
      <formula1>$J$123:$J$130</formula1>
    </dataValidation>
    <dataValidation type="list" allowBlank="1" showInputMessage="1" showErrorMessage="1" prompt="Select type" sqref="R33:S33 P35 L35 N33:O33 J33:K33">
      <formula1>$D$123:$D$125</formula1>
    </dataValidation>
    <dataValidation type="list" allowBlank="1" showInputMessage="1" showErrorMessage="1" prompt="Select sector" sqref="N30 R30 R35 N35">
      <formula1>$J$122:$J$130</formula1>
    </dataValidation>
    <dataValidation type="list" allowBlank="1" showInputMessage="1" showErrorMessage="1" prompt="Select capacity level" sqref="O30 S30">
      <formula1>$F$131:$F$134</formula1>
    </dataValidation>
    <dataValidation type="list" allowBlank="1" showInputMessage="1" showErrorMessage="1" prompt="Select scale" sqref="Q35 M35">
      <formula1>$D$127:$D$129</formula1>
    </dataValidation>
    <dataValidation type="list" allowBlank="1" showInputMessage="1" showErrorMessage="1" prompt="Select scale" sqref="O35 S35">
      <formula1>$F$131:$F$134</formula1>
    </dataValidation>
    <dataValidation type="decimal" allowBlank="1" showInputMessage="1" showErrorMessage="1" prompt="Enter a percentage between 0 and 100" errorTitle="Invalid data" error="Please enter a number between 0 and 100" sqref="E31 I31 M31 M33 I33 E33 Q33 Q31 E22:E23 I22:I23 M22:M23 Q22:Q2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I21:K21 Q21:S21 M21:O21">
      <formula1>0</formula1>
      <formula2>99999999999</formula2>
    </dataValidation>
    <dataValidation type="decimal" allowBlank="1" showInputMessage="1" showErrorMessage="1" errorTitle="Invalid data" error="Please enter a number" sqref="Q30 P33 L33 H33 M30">
      <formula1>0</formula1>
      <formula2>9999999999</formula2>
    </dataValidation>
    <dataValidation type="decimal" allowBlank="1" showInputMessage="1" showErrorMessage="1" prompt="Enter total number of staff trained" errorTitle="Invalid data" error="Please enter a number" sqref="D33">
      <formula1>0</formula1>
      <formula2>9999999999</formula2>
    </dataValidation>
    <dataValidation type="decimal" allowBlank="1" showInputMessage="1" showErrorMessage="1" prompt="Please enter a number here" errorTitle="Invalid data" error="Please enter a number" sqref="E30 I30">
      <formula1>0</formula1>
      <formula2>9999999999</formula2>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ector" sqref="F30 F35 J35 J30">
      <formula1>$J$146:$J$154</formula1>
    </dataValidation>
    <dataValidation type="list" allowBlank="1" showInputMessage="1" showErrorMessage="1" prompt="Select capacity level" sqref="G30 K30">
      <formula1>$F$155:$F$158</formula1>
    </dataValidation>
    <dataValidation type="list" allowBlank="1" showInputMessage="1" showErrorMessage="1" prompt="Select type" sqref="D35 H35 F33:G33">
      <formula1>$D$147:$D$149</formula1>
    </dataValidation>
    <dataValidation type="list" allowBlank="1" showInputMessage="1" showErrorMessage="1" prompt="Select scale" sqref="E35 I35">
      <formula1>$D$151:$D$153</formula1>
    </dataValidation>
    <dataValidation type="list" allowBlank="1" showInputMessage="1" showErrorMessage="1" prompt="Select scale" sqref="G35 K35">
      <formula1>$F$155:$F$158</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2017-07-27T17:53:18Z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54</vt:lpwstr>
  </property>
  <property fmtid="{D5CDD505-2E9C-101B-9397-08002B2CF9AE}" pid="6" name="Application">
    <vt:lpwstr>Allocation</vt:lpwstr>
  </property>
  <property fmtid="{D5CDD505-2E9C-101B-9397-08002B2CF9AE}" pid="7" name="WorkflowChangePath">
    <vt:lpwstr>f2a61e60-d424-458f-bae2-b79547ee3b36,3;6928cf46-c326-4255-ab09-b0d79a1ac86c,6;6928cf46-c326-4255-ab09-b0d79a1ac86c,8;6928cf46-c326-4255-ab09-b0d79a1ac86c,10;6928cf46-c326-4255-ab09-b0d79a1ac86c,12;6928cf46-c326-4255-ab09-b0d79a1ac86c,14;6928cf46-c326-4255</vt:lpwstr>
  </property>
  <property fmtid="{D5CDD505-2E9C-101B-9397-08002B2CF9AE}" pid="8" name="Fund_WBDocs">
    <vt:lpwstr>AF</vt:lpwstr>
  </property>
  <property fmtid="{D5CDD505-2E9C-101B-9397-08002B2CF9AE}" pid="9" name="SentToWBDocs">
    <vt:lpwstr>Yes</vt:lpwstr>
  </property>
  <property fmtid="{D5CDD505-2E9C-101B-9397-08002B2CF9AE}" pid="10" name="WBDocsDocURL">
    <vt:lpwstr>http://wbdocsservices.worldbank.org/services?I4_SERVICE=VC&amp;I4_KEY=TF069013&amp;I4_DOCID=090224b085fd241a</vt:lpwstr>
  </property>
  <property fmtid="{D5CDD505-2E9C-101B-9397-08002B2CF9AE}" pid="11" name="UpdatedtoDB">
    <vt:lpwstr>Yes</vt:lpwstr>
  </property>
  <property fmtid="{D5CDD505-2E9C-101B-9397-08002B2CF9AE}" pid="12" name="ApproverUPI_WBDocs">
    <vt:lpwstr>000384891</vt:lpwstr>
  </property>
  <property fmtid="{D5CDD505-2E9C-101B-9397-08002B2CF9AE}" pid="13" name="DocAuthor_WBDocs">
    <vt:lpwstr>Adaptation Fund Board Secretariat</vt:lpwstr>
  </property>
  <property fmtid="{D5CDD505-2E9C-101B-9397-08002B2CF9AE}" pid="14" name="DocumentType_WBDocs">
    <vt:lpwstr>Project Status Report</vt:lpwstr>
  </property>
  <property fmtid="{D5CDD505-2E9C-101B-9397-08002B2CF9AE}" pid="15" name="PublicDoc">
    <vt:lpwstr>Yes</vt:lpwstr>
  </property>
  <property fmtid="{D5CDD505-2E9C-101B-9397-08002B2CF9AE}" pid="16" name="ProjectStatus">
    <vt:lpwstr>Project Approved</vt:lpwstr>
  </property>
  <property fmtid="{D5CDD505-2E9C-101B-9397-08002B2CF9AE}" pid="17" name="SentToWBDocsPublic">
    <vt:lpwstr>Yes</vt:lpwstr>
  </property>
  <property fmtid="{D5CDD505-2E9C-101B-9397-08002B2CF9AE}" pid="18" name="WBDocsDocURLPublicOnly">
    <vt:lpwstr>http://pubdocs.worldbank.org/en/285011535657074118/54-NorthEast-ARGENTINA-Annual-Report-Year2-final-for-web.xls</vt:lpwstr>
  </property>
</Properties>
</file>